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Plan nabave 2019" sheetId="1" r:id="rId1"/>
  </sheets>
  <definedNames>
    <definedName name="_xlnm.Print_Area" localSheetId="0">'Plan nabave 2019'!$A$1:$N$95</definedName>
  </definedNames>
  <calcPr fullCalcOnLoad="1"/>
</workbook>
</file>

<file path=xl/sharedStrings.xml><?xml version="1.0" encoding="utf-8"?>
<sst xmlns="http://schemas.openxmlformats.org/spreadsheetml/2006/main" count="225" uniqueCount="135">
  <si>
    <t>POMORSKA ŠKOLA</t>
  </si>
  <si>
    <t>KONTO</t>
  </si>
  <si>
    <t>Predmet nabave</t>
  </si>
  <si>
    <t>Procjenjena vrijednost       (bez PDV)</t>
  </si>
  <si>
    <t>Vrsta postupka</t>
  </si>
  <si>
    <t>Planirani početak postupka</t>
  </si>
  <si>
    <t>Napomena</t>
  </si>
  <si>
    <t>UREDSKI MATERIJAL</t>
  </si>
  <si>
    <t>22800000-8</t>
  </si>
  <si>
    <t>ČASOPISI</t>
  </si>
  <si>
    <t>22213000-6</t>
  </si>
  <si>
    <t>MATERIJAL ZA ČIŠĆENJE</t>
  </si>
  <si>
    <t>NASTAVNI MATERIJAL</t>
  </si>
  <si>
    <t>ČELIK</t>
  </si>
  <si>
    <t>ŽICA  I RAZNI PROIZVODI</t>
  </si>
  <si>
    <t>BRUSNI PROIZVODI</t>
  </si>
  <si>
    <t>KOSITAR</t>
  </si>
  <si>
    <t>ELEKTRONIČKA OPREMA</t>
  </si>
  <si>
    <t>31710000-6</t>
  </si>
  <si>
    <t>22820000-4</t>
  </si>
  <si>
    <t>PEDAGOŠKA DOKUMENTACIJA</t>
  </si>
  <si>
    <t>22822000-8</t>
  </si>
  <si>
    <t>ELEKTR.ENER.-HEP Opskrba</t>
  </si>
  <si>
    <t>LOŽ ULJE</t>
  </si>
  <si>
    <t>Javnu nab.organ. Županija</t>
  </si>
  <si>
    <t>GORIVO ZA BROD</t>
  </si>
  <si>
    <t>MAT.DIJ.ZA TEK,INV. ODR OPREME</t>
  </si>
  <si>
    <t>DIJELOVI ZA RAČUNALA</t>
  </si>
  <si>
    <t>RAZNI LOKOTI I BRAVE</t>
  </si>
  <si>
    <t>DRVENA VRATA</t>
  </si>
  <si>
    <t>OSTALI MAT ZA TEK.INV.ODRŽA.</t>
  </si>
  <si>
    <t>SITNI INVENTAR</t>
  </si>
  <si>
    <t>ZAŠTITNA OBUĆA</t>
  </si>
  <si>
    <t>RADNA ODJEĆA</t>
  </si>
  <si>
    <t>18110000-3</t>
  </si>
  <si>
    <t>USLUGE TELEFONA,TELEFAKSA</t>
  </si>
  <si>
    <t>64210000-1</t>
  </si>
  <si>
    <t>POŠTARINA</t>
  </si>
  <si>
    <t>64110000-0</t>
  </si>
  <si>
    <t>PRIJEVOZ  UČENIKA</t>
  </si>
  <si>
    <t>Usluge tekućek i incesticij.održav.</t>
  </si>
  <si>
    <t>USLU. TEK.INV.ODR.OPREME-NET</t>
  </si>
  <si>
    <t>ULUGE ODRŽAV.CENTR.GRIJANJA</t>
  </si>
  <si>
    <t>OSTALE USLUGE</t>
  </si>
  <si>
    <t>50800000-3</t>
  </si>
  <si>
    <t>TISAK(NATJEČAJI,OGLASI)</t>
  </si>
  <si>
    <t>KOMUNALNE USLUGE</t>
  </si>
  <si>
    <t>PITKA VODA</t>
  </si>
  <si>
    <t>IZNOŠENJE I ODVOZ SMEĆA</t>
  </si>
  <si>
    <t>DERATIZACIJA</t>
  </si>
  <si>
    <t>DIMNJAČARKSE USLUGE</t>
  </si>
  <si>
    <t>OSTALE KOMUN.USLUGE</t>
  </si>
  <si>
    <t>NAJAMNINE</t>
  </si>
  <si>
    <t>ZDRAVSTVENE USLUGE</t>
  </si>
  <si>
    <t>85100000-0</t>
  </si>
  <si>
    <t>RAČUNALNE USLUGE</t>
  </si>
  <si>
    <t>USLUGE KOPIRANJA</t>
  </si>
  <si>
    <t>USLUGE ČUVANJA IMOVINE</t>
  </si>
  <si>
    <t>OSTALE NESPOM.USLUGE</t>
  </si>
  <si>
    <t>REPREZENTACIJA</t>
  </si>
  <si>
    <t>USLUGE BANAKA</t>
  </si>
  <si>
    <t>66110000-4</t>
  </si>
  <si>
    <t>OSOBNA RAČUNALA-LAPTOP</t>
  </si>
  <si>
    <t>30213000-5</t>
  </si>
  <si>
    <t>KNJIGE</t>
  </si>
  <si>
    <t>22113000-5</t>
  </si>
  <si>
    <t>Napomena: Od 10.12.2013 prag se povećao sa 70.000,00 na 200.000,00 za robe i usluge tj. 500.000,00 za radove</t>
  </si>
  <si>
    <t>R A V N A T E LJ:</t>
  </si>
  <si>
    <t xml:space="preserve">              Dragan Pavelin,dipl.ing</t>
  </si>
  <si>
    <t>ANTIPIROS</t>
  </si>
  <si>
    <t>POTVRDNICE,PRISTOJBE</t>
  </si>
  <si>
    <t>Minist.mora,prometa i infrastrukture</t>
  </si>
  <si>
    <t>ELEKTRORADOVI</t>
  </si>
  <si>
    <t>VODOINSTALATERSKI RADOVI</t>
  </si>
  <si>
    <t>45332000-3</t>
  </si>
  <si>
    <t>45317000-2</t>
  </si>
  <si>
    <t>jednostavna nabava</t>
  </si>
  <si>
    <t>39830000-9</t>
  </si>
  <si>
    <t>14622000-7</t>
  </si>
  <si>
    <t>44333000-3</t>
  </si>
  <si>
    <t>14810000-2</t>
  </si>
  <si>
    <t>14710000-1</t>
  </si>
  <si>
    <t>30145000-7</t>
  </si>
  <si>
    <t>44521000-8</t>
  </si>
  <si>
    <t>44421000-7</t>
  </si>
  <si>
    <t>18830000-6</t>
  </si>
  <si>
    <t>72267000-4</t>
  </si>
  <si>
    <t>65111000-4</t>
  </si>
  <si>
    <t>65310000-9</t>
  </si>
  <si>
    <t>65400000-7</t>
  </si>
  <si>
    <t>65000000-3</t>
  </si>
  <si>
    <t>72212000-4</t>
  </si>
  <si>
    <t>UREDSKI NAMJEŠTAJ</t>
  </si>
  <si>
    <t>39130000-3</t>
  </si>
  <si>
    <t>Finacijski plan 2018 (sa PDV)</t>
  </si>
  <si>
    <t>Predmet podijeljen na grupe</t>
  </si>
  <si>
    <t>Evidencijski broj nabave</t>
  </si>
  <si>
    <t>Borjčana oznaka iz CPV-a</t>
  </si>
  <si>
    <t>Planirano trajanje Ugovora ili okvirnog sporazuma</t>
  </si>
  <si>
    <t>Sklapa se Ugovor /okvorni sporazum</t>
  </si>
  <si>
    <t xml:space="preserve">Vrijedi od </t>
  </si>
  <si>
    <t>Vrijedi do</t>
  </si>
  <si>
    <t>USLUGE EU</t>
  </si>
  <si>
    <t>PRIPREMA DOKUMENTACIJA</t>
  </si>
  <si>
    <t>71220000-6</t>
  </si>
  <si>
    <t>SAVJETODAVNA POMOĆ</t>
  </si>
  <si>
    <t>79410000-1</t>
  </si>
  <si>
    <t>OBRAZOVANJE-KURIKULUM</t>
  </si>
  <si>
    <t>48190000-6</t>
  </si>
  <si>
    <t>30197000-6</t>
  </si>
  <si>
    <t>Mala ured.oprema-fotokopirni papir</t>
  </si>
  <si>
    <t>ISO PROCJENA</t>
  </si>
  <si>
    <t>31310000-2</t>
  </si>
  <si>
    <r>
      <t>KORIŠTENJE MREŽE(</t>
    </r>
    <r>
      <rPr>
        <sz val="7"/>
        <rFont val="Arial"/>
        <family val="2"/>
      </rPr>
      <t>Elektrodalmacija</t>
    </r>
    <r>
      <rPr>
        <sz val="8"/>
        <rFont val="Arial"/>
        <family val="0"/>
      </rPr>
      <t>)</t>
    </r>
  </si>
  <si>
    <t>Toner za laserske pisaće</t>
  </si>
  <si>
    <t>30125000-1</t>
  </si>
  <si>
    <t>PLAN NABAVE ZA 2019.</t>
  </si>
  <si>
    <t>Klasa: 400-02/19-01/01</t>
  </si>
  <si>
    <t>KEMIKALIJE</t>
  </si>
  <si>
    <t>24300000-7</t>
  </si>
  <si>
    <t>LABORATORIJSKE PIPETE I PRIBOR</t>
  </si>
  <si>
    <t>38437000-7</t>
  </si>
  <si>
    <t>KOMPLETI OPREME</t>
  </si>
  <si>
    <t>43329000-5</t>
  </si>
  <si>
    <t>REBALANS II</t>
  </si>
  <si>
    <t>IZVJEŠTAJ SASTAVILA:Silvija Litović</t>
  </si>
  <si>
    <t>Split,10.04.2019.</t>
  </si>
  <si>
    <t>Ur.broj: 2181-79/19-05-4</t>
  </si>
  <si>
    <t>SIMULATOR</t>
  </si>
  <si>
    <t>34152000-7</t>
  </si>
  <si>
    <t>otvoreni postupak</t>
  </si>
  <si>
    <t>NE</t>
  </si>
  <si>
    <t>DA</t>
  </si>
  <si>
    <t>01.04.2019</t>
  </si>
  <si>
    <t>8 MJESECI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</si>
</sst>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16" fontId="1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1" fillId="33" borderId="15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4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" fontId="2" fillId="33" borderId="14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6" fontId="1" fillId="33" borderId="14" xfId="0" applyNumberFormat="1" applyFont="1" applyFill="1" applyBorder="1" applyAlignment="1">
      <alignment horizontal="left"/>
    </xf>
    <xf numFmtId="4" fontId="2" fillId="33" borderId="14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 wrapText="1"/>
    </xf>
    <xf numFmtId="16" fontId="1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4" fontId="2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6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33" borderId="25" xfId="0" applyFont="1" applyFill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33" borderId="26" xfId="0" applyFill="1" applyBorder="1" applyAlignment="1">
      <alignment horizontal="center"/>
    </xf>
    <xf numFmtId="0" fontId="2" fillId="0" borderId="30" xfId="0" applyFont="1" applyBorder="1" applyAlignment="1">
      <alignment/>
    </xf>
    <xf numFmtId="4" fontId="1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26" xfId="0" applyFill="1" applyBorder="1" applyAlignment="1">
      <alignment/>
    </xf>
    <xf numFmtId="0" fontId="0" fillId="0" borderId="31" xfId="0" applyBorder="1" applyAlignment="1">
      <alignment/>
    </xf>
    <xf numFmtId="4" fontId="1" fillId="33" borderId="14" xfId="0" applyNumberFormat="1" applyFont="1" applyFill="1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1" fillId="0" borderId="32" xfId="0" applyFont="1" applyBorder="1" applyAlignment="1">
      <alignment horizontal="center" wrapText="1"/>
    </xf>
    <xf numFmtId="4" fontId="2" fillId="33" borderId="19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" fontId="2" fillId="0" borderId="35" xfId="0" applyNumberFormat="1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4" fillId="0" borderId="0" xfId="0" applyFont="1" applyAlignment="1">
      <alignment/>
    </xf>
    <xf numFmtId="0" fontId="1" fillId="33" borderId="14" xfId="0" applyFont="1" applyFill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14" fontId="3" fillId="0" borderId="14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36" xfId="0" applyFont="1" applyBorder="1" applyAlignment="1">
      <alignment/>
    </xf>
    <xf numFmtId="4" fontId="2" fillId="0" borderId="37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14" fontId="3" fillId="0" borderId="23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39" xfId="0" applyBorder="1" applyAlignment="1">
      <alignment/>
    </xf>
    <xf numFmtId="0" fontId="1" fillId="0" borderId="35" xfId="0" applyFon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1">
      <selection activeCell="K63" sqref="K63"/>
    </sheetView>
  </sheetViews>
  <sheetFormatPr defaultColWidth="9.140625" defaultRowHeight="12.75"/>
  <cols>
    <col min="1" max="1" width="10.28125" style="3" customWidth="1"/>
    <col min="2" max="2" width="14.28125" style="3" customWidth="1"/>
    <col min="3" max="3" width="5.8515625" style="3" customWidth="1"/>
    <col min="4" max="4" width="24.8515625" style="0" customWidth="1"/>
    <col min="5" max="5" width="9.57421875" style="0" customWidth="1"/>
    <col min="6" max="6" width="10.57421875" style="0" customWidth="1"/>
    <col min="7" max="7" width="13.140625" style="0" customWidth="1"/>
    <col min="8" max="9" width="7.8515625" style="0" customWidth="1"/>
    <col min="10" max="10" width="8.8515625" style="0" customWidth="1"/>
    <col min="11" max="11" width="9.28125" style="0" customWidth="1"/>
    <col min="12" max="13" width="7.28125" style="0" customWidth="1"/>
    <col min="14" max="14" width="13.421875" style="0" customWidth="1"/>
  </cols>
  <sheetData>
    <row r="1" ht="12.75">
      <c r="D1" t="s">
        <v>0</v>
      </c>
    </row>
    <row r="2" spans="4:9" ht="12.75">
      <c r="D2" t="s">
        <v>126</v>
      </c>
      <c r="F2" t="s">
        <v>116</v>
      </c>
      <c r="I2" t="s">
        <v>124</v>
      </c>
    </row>
    <row r="3" spans="4:8" ht="12.75">
      <c r="D3" t="s">
        <v>117</v>
      </c>
      <c r="H3" s="103"/>
    </row>
    <row r="4" ht="13.5" thickBot="1">
      <c r="D4" t="s">
        <v>127</v>
      </c>
    </row>
    <row r="5" spans="1:14" s="1" customFormat="1" ht="52.5" customHeight="1">
      <c r="A5" s="10" t="s">
        <v>1</v>
      </c>
      <c r="B5" s="11" t="s">
        <v>94</v>
      </c>
      <c r="C5" s="95" t="s">
        <v>96</v>
      </c>
      <c r="D5" s="63" t="s">
        <v>2</v>
      </c>
      <c r="E5" s="62" t="s">
        <v>97</v>
      </c>
      <c r="F5" s="62" t="s">
        <v>3</v>
      </c>
      <c r="G5" s="62" t="s">
        <v>4</v>
      </c>
      <c r="H5" s="12" t="s">
        <v>95</v>
      </c>
      <c r="I5" s="12" t="s">
        <v>99</v>
      </c>
      <c r="J5" s="64" t="s">
        <v>5</v>
      </c>
      <c r="K5" s="65" t="s">
        <v>98</v>
      </c>
      <c r="L5" s="64" t="s">
        <v>100</v>
      </c>
      <c r="M5" s="64" t="s">
        <v>101</v>
      </c>
      <c r="N5" s="66" t="s">
        <v>6</v>
      </c>
    </row>
    <row r="6" spans="1:14" s="125" customFormat="1" ht="12.75">
      <c r="A6" s="76">
        <v>3221</v>
      </c>
      <c r="B6" s="14">
        <f>SUM(B7:B12)</f>
        <v>78176</v>
      </c>
      <c r="C6" s="96"/>
      <c r="D6" s="15" t="s">
        <v>7</v>
      </c>
      <c r="E6" s="58"/>
      <c r="F6" s="43">
        <f>SUM(F7:F12)</f>
        <v>62540.8</v>
      </c>
      <c r="G6" s="59"/>
      <c r="H6" s="16"/>
      <c r="I6" s="16"/>
      <c r="J6" s="16"/>
      <c r="K6" s="13"/>
      <c r="L6" s="17"/>
      <c r="M6" s="17"/>
      <c r="N6" s="84"/>
    </row>
    <row r="7" spans="1:14" s="2" customFormat="1" ht="12">
      <c r="A7" s="92">
        <v>32211</v>
      </c>
      <c r="B7" s="19">
        <v>26415</v>
      </c>
      <c r="C7" s="97"/>
      <c r="D7" s="29" t="s">
        <v>7</v>
      </c>
      <c r="E7" s="45" t="s">
        <v>8</v>
      </c>
      <c r="F7" s="46">
        <f aca="true" t="shared" si="0" ref="F7:F12">B7/1.25</f>
        <v>21132</v>
      </c>
      <c r="G7" s="40" t="s">
        <v>76</v>
      </c>
      <c r="H7" s="19"/>
      <c r="I7" s="19"/>
      <c r="J7" s="19"/>
      <c r="K7" s="22"/>
      <c r="L7" s="105"/>
      <c r="M7" s="40"/>
      <c r="N7" s="78"/>
    </row>
    <row r="8" spans="1:14" s="2" customFormat="1" ht="12">
      <c r="A8" s="92">
        <v>32219</v>
      </c>
      <c r="B8" s="19">
        <v>4000</v>
      </c>
      <c r="C8" s="97"/>
      <c r="D8" s="29" t="s">
        <v>118</v>
      </c>
      <c r="E8" s="45" t="s">
        <v>119</v>
      </c>
      <c r="F8" s="46">
        <f t="shared" si="0"/>
        <v>3200</v>
      </c>
      <c r="G8" s="40" t="s">
        <v>76</v>
      </c>
      <c r="H8" s="19"/>
      <c r="I8" s="19"/>
      <c r="J8" s="19"/>
      <c r="K8" s="22"/>
      <c r="L8" s="105"/>
      <c r="M8" s="40"/>
      <c r="N8" s="78"/>
    </row>
    <row r="9" spans="1:14" s="2" customFormat="1" ht="12">
      <c r="A9" s="92">
        <v>32211</v>
      </c>
      <c r="B9" s="19">
        <v>5763</v>
      </c>
      <c r="C9" s="97"/>
      <c r="D9" s="29" t="s">
        <v>110</v>
      </c>
      <c r="E9" s="45" t="s">
        <v>109</v>
      </c>
      <c r="F9" s="46">
        <f t="shared" si="0"/>
        <v>4610.4</v>
      </c>
      <c r="G9" s="40" t="s">
        <v>76</v>
      </c>
      <c r="H9" s="19"/>
      <c r="I9" s="19"/>
      <c r="J9" s="19"/>
      <c r="K9" s="22"/>
      <c r="L9" s="105"/>
      <c r="M9" s="40"/>
      <c r="N9" s="78"/>
    </row>
    <row r="10" spans="1:14" s="2" customFormat="1" ht="12">
      <c r="A10" s="92">
        <v>32211</v>
      </c>
      <c r="B10" s="19">
        <v>12372</v>
      </c>
      <c r="C10" s="97"/>
      <c r="D10" s="29" t="s">
        <v>114</v>
      </c>
      <c r="E10" s="45" t="s">
        <v>115</v>
      </c>
      <c r="F10" s="46">
        <f t="shared" si="0"/>
        <v>9897.6</v>
      </c>
      <c r="G10" s="40" t="s">
        <v>76</v>
      </c>
      <c r="H10" s="19"/>
      <c r="I10" s="19"/>
      <c r="J10" s="19"/>
      <c r="K10" s="22"/>
      <c r="L10" s="105"/>
      <c r="M10" s="40"/>
      <c r="N10" s="78"/>
    </row>
    <row r="11" spans="1:14" s="2" customFormat="1" ht="12">
      <c r="A11" s="80">
        <v>32212</v>
      </c>
      <c r="B11" s="19">
        <v>4500</v>
      </c>
      <c r="C11" s="97"/>
      <c r="D11" s="29" t="s">
        <v>9</v>
      </c>
      <c r="E11" s="22" t="s">
        <v>10</v>
      </c>
      <c r="F11" s="47">
        <f t="shared" si="0"/>
        <v>3600</v>
      </c>
      <c r="G11" s="40" t="s">
        <v>76</v>
      </c>
      <c r="H11" s="19"/>
      <c r="I11" s="19"/>
      <c r="J11" s="19"/>
      <c r="K11" s="22"/>
      <c r="L11" s="105"/>
      <c r="M11" s="40"/>
      <c r="N11" s="78"/>
    </row>
    <row r="12" spans="1:14" s="2" customFormat="1" ht="12">
      <c r="A12" s="80">
        <v>32214</v>
      </c>
      <c r="B12" s="19">
        <v>25126</v>
      </c>
      <c r="C12" s="97"/>
      <c r="D12" s="29" t="s">
        <v>11</v>
      </c>
      <c r="E12" s="48" t="s">
        <v>77</v>
      </c>
      <c r="F12" s="46">
        <f t="shared" si="0"/>
        <v>20100.8</v>
      </c>
      <c r="G12" s="40" t="s">
        <v>76</v>
      </c>
      <c r="H12" s="19"/>
      <c r="I12" s="19"/>
      <c r="J12" s="19"/>
      <c r="K12" s="22"/>
      <c r="L12" s="105"/>
      <c r="M12" s="40"/>
      <c r="N12" s="78"/>
    </row>
    <row r="13" spans="1:14" s="2" customFormat="1" ht="12">
      <c r="A13" s="76">
        <v>322191</v>
      </c>
      <c r="B13" s="14">
        <f>SUM(B14:B18)</f>
        <v>27240</v>
      </c>
      <c r="C13" s="96"/>
      <c r="D13" s="30" t="s">
        <v>12</v>
      </c>
      <c r="E13" s="24"/>
      <c r="F13" s="30">
        <f>SUM(F14:F18)</f>
        <v>21792</v>
      </c>
      <c r="G13" s="14"/>
      <c r="H13" s="14"/>
      <c r="I13" s="14"/>
      <c r="J13" s="14"/>
      <c r="K13" s="55"/>
      <c r="L13" s="17"/>
      <c r="M13" s="17"/>
      <c r="N13" s="77"/>
    </row>
    <row r="14" spans="1:14" s="2" customFormat="1" ht="12">
      <c r="A14" s="80"/>
      <c r="B14" s="19">
        <v>7990</v>
      </c>
      <c r="C14" s="97"/>
      <c r="D14" s="29" t="s">
        <v>13</v>
      </c>
      <c r="E14" s="46" t="s">
        <v>78</v>
      </c>
      <c r="F14" s="46">
        <f aca="true" t="shared" si="1" ref="F14:F19">B14/1.25</f>
        <v>6392</v>
      </c>
      <c r="G14" s="40" t="s">
        <v>76</v>
      </c>
      <c r="H14" s="19"/>
      <c r="I14" s="19"/>
      <c r="J14" s="19"/>
      <c r="K14" s="46"/>
      <c r="L14" s="105"/>
      <c r="M14" s="40"/>
      <c r="N14" s="78"/>
    </row>
    <row r="15" spans="1:14" s="2" customFormat="1" ht="12">
      <c r="A15" s="80"/>
      <c r="B15" s="19">
        <v>7680</v>
      </c>
      <c r="C15" s="97"/>
      <c r="D15" s="29" t="s">
        <v>14</v>
      </c>
      <c r="E15" s="46" t="s">
        <v>79</v>
      </c>
      <c r="F15" s="46">
        <f t="shared" si="1"/>
        <v>6144</v>
      </c>
      <c r="G15" s="40" t="s">
        <v>76</v>
      </c>
      <c r="H15" s="19"/>
      <c r="I15" s="19"/>
      <c r="J15" s="19"/>
      <c r="K15" s="46"/>
      <c r="L15" s="105"/>
      <c r="M15" s="40"/>
      <c r="N15" s="78"/>
    </row>
    <row r="16" spans="1:14" s="2" customFormat="1" ht="12">
      <c r="A16" s="80"/>
      <c r="B16" s="19">
        <v>690</v>
      </c>
      <c r="C16" s="97"/>
      <c r="D16" s="29" t="s">
        <v>15</v>
      </c>
      <c r="E16" s="46" t="s">
        <v>80</v>
      </c>
      <c r="F16" s="46">
        <f t="shared" si="1"/>
        <v>552</v>
      </c>
      <c r="G16" s="40" t="s">
        <v>76</v>
      </c>
      <c r="H16" s="19"/>
      <c r="I16" s="19"/>
      <c r="J16" s="19"/>
      <c r="K16" s="46"/>
      <c r="L16" s="105"/>
      <c r="M16" s="40"/>
      <c r="N16" s="78"/>
    </row>
    <row r="17" spans="1:14" s="2" customFormat="1" ht="12">
      <c r="A17" s="80"/>
      <c r="B17" s="19">
        <v>5400</v>
      </c>
      <c r="C17" s="97"/>
      <c r="D17" s="29" t="s">
        <v>16</v>
      </c>
      <c r="E17" s="46" t="s">
        <v>81</v>
      </c>
      <c r="F17" s="46">
        <f t="shared" si="1"/>
        <v>4320</v>
      </c>
      <c r="G17" s="40" t="s">
        <v>76</v>
      </c>
      <c r="H17" s="19"/>
      <c r="I17" s="19"/>
      <c r="J17" s="19"/>
      <c r="K17" s="46"/>
      <c r="L17" s="105"/>
      <c r="M17" s="40"/>
      <c r="N17" s="78"/>
    </row>
    <row r="18" spans="1:14" s="2" customFormat="1" ht="12.75" thickBot="1">
      <c r="A18" s="93"/>
      <c r="B18" s="26">
        <v>5480</v>
      </c>
      <c r="C18" s="98"/>
      <c r="D18" s="27" t="s">
        <v>17</v>
      </c>
      <c r="E18" s="50" t="s">
        <v>18</v>
      </c>
      <c r="F18" s="50">
        <f t="shared" si="1"/>
        <v>4384</v>
      </c>
      <c r="G18" s="42" t="s">
        <v>76</v>
      </c>
      <c r="H18" s="26"/>
      <c r="I18" s="26"/>
      <c r="J18" s="26"/>
      <c r="K18" s="50"/>
      <c r="L18" s="107"/>
      <c r="M18" s="42"/>
      <c r="N18" s="85"/>
    </row>
    <row r="19" spans="1:14" s="2" customFormat="1" ht="12">
      <c r="A19" s="92">
        <v>32211</v>
      </c>
      <c r="B19" s="21">
        <v>19099</v>
      </c>
      <c r="C19" s="99"/>
      <c r="D19" s="20" t="s">
        <v>20</v>
      </c>
      <c r="E19" s="52" t="s">
        <v>21</v>
      </c>
      <c r="F19" s="54">
        <f t="shared" si="1"/>
        <v>15279.2</v>
      </c>
      <c r="G19" s="41" t="s">
        <v>76</v>
      </c>
      <c r="H19" s="21"/>
      <c r="I19" s="21"/>
      <c r="J19" s="21"/>
      <c r="K19" s="52"/>
      <c r="L19" s="106"/>
      <c r="M19" s="41"/>
      <c r="N19" s="87"/>
    </row>
    <row r="20" spans="1:14" s="2" customFormat="1" ht="12">
      <c r="A20" s="80">
        <v>3223</v>
      </c>
      <c r="B20" s="19">
        <v>96000</v>
      </c>
      <c r="C20" s="97"/>
      <c r="D20" s="29" t="s">
        <v>22</v>
      </c>
      <c r="E20" s="22" t="s">
        <v>88</v>
      </c>
      <c r="F20" s="46">
        <f>B20/1.13</f>
        <v>84955.75221238939</v>
      </c>
      <c r="G20" s="40" t="s">
        <v>76</v>
      </c>
      <c r="H20" s="19"/>
      <c r="I20" s="19"/>
      <c r="J20" s="19"/>
      <c r="K20" s="22"/>
      <c r="L20" s="105"/>
      <c r="M20" s="40"/>
      <c r="N20" s="78"/>
    </row>
    <row r="21" spans="1:14" s="2" customFormat="1" ht="12">
      <c r="A21" s="80">
        <v>3223</v>
      </c>
      <c r="B21" s="19"/>
      <c r="C21" s="97"/>
      <c r="D21" s="29" t="s">
        <v>113</v>
      </c>
      <c r="E21" s="22" t="s">
        <v>112</v>
      </c>
      <c r="F21" s="46">
        <f>B21/1.13</f>
        <v>0</v>
      </c>
      <c r="G21" s="40" t="s">
        <v>76</v>
      </c>
      <c r="H21" s="19"/>
      <c r="I21" s="19"/>
      <c r="J21" s="19"/>
      <c r="K21" s="22"/>
      <c r="L21" s="105"/>
      <c r="M21" s="40"/>
      <c r="N21" s="78"/>
    </row>
    <row r="22" spans="1:14" s="2" customFormat="1" ht="18" customHeight="1">
      <c r="A22" s="80">
        <v>3223</v>
      </c>
      <c r="B22" s="19">
        <v>77500</v>
      </c>
      <c r="C22" s="97"/>
      <c r="D22" s="29" t="s">
        <v>23</v>
      </c>
      <c r="E22" s="22" t="s">
        <v>89</v>
      </c>
      <c r="F22" s="46">
        <f>B22/1.25</f>
        <v>62000</v>
      </c>
      <c r="G22" s="9" t="s">
        <v>24</v>
      </c>
      <c r="H22" s="19"/>
      <c r="I22" s="19"/>
      <c r="J22" s="19"/>
      <c r="K22" s="22"/>
      <c r="L22" s="105"/>
      <c r="M22" s="9"/>
      <c r="N22" s="78"/>
    </row>
    <row r="23" spans="1:14" s="2" customFormat="1" ht="18" customHeight="1">
      <c r="A23" s="80">
        <v>3223</v>
      </c>
      <c r="B23" s="19">
        <v>123800</v>
      </c>
      <c r="C23" s="97"/>
      <c r="D23" s="29" t="s">
        <v>25</v>
      </c>
      <c r="E23" s="22" t="s">
        <v>89</v>
      </c>
      <c r="F23" s="46">
        <f>B23/1.25</f>
        <v>99040</v>
      </c>
      <c r="G23" s="39" t="s">
        <v>71</v>
      </c>
      <c r="H23" s="19"/>
      <c r="I23" s="19"/>
      <c r="J23" s="19"/>
      <c r="K23" s="22"/>
      <c r="L23" s="105"/>
      <c r="M23" s="39"/>
      <c r="N23" s="78"/>
    </row>
    <row r="24" spans="1:14" s="2" customFormat="1" ht="12">
      <c r="A24" s="76">
        <v>3224</v>
      </c>
      <c r="B24" s="14">
        <f>SUM(B25:B28)</f>
        <v>26000</v>
      </c>
      <c r="C24" s="96"/>
      <c r="D24" s="30" t="s">
        <v>26</v>
      </c>
      <c r="E24" s="30"/>
      <c r="F24" s="30">
        <f>SUM(F25:F28)</f>
        <v>20800</v>
      </c>
      <c r="G24" s="14"/>
      <c r="H24" s="16"/>
      <c r="I24" s="16"/>
      <c r="J24" s="16"/>
      <c r="K24" s="16"/>
      <c r="L24" s="17"/>
      <c r="M24" s="17"/>
      <c r="N24" s="77"/>
    </row>
    <row r="25" spans="1:14" s="2" customFormat="1" ht="12">
      <c r="A25" s="94"/>
      <c r="B25" s="31">
        <v>7850</v>
      </c>
      <c r="C25" s="97"/>
      <c r="D25" s="29" t="s">
        <v>27</v>
      </c>
      <c r="E25" s="51" t="s">
        <v>82</v>
      </c>
      <c r="F25" s="46">
        <f>B25/1.25</f>
        <v>6280</v>
      </c>
      <c r="G25" s="40" t="s">
        <v>76</v>
      </c>
      <c r="H25" s="19"/>
      <c r="I25" s="19"/>
      <c r="J25" s="19"/>
      <c r="K25" s="22"/>
      <c r="L25" s="105"/>
      <c r="M25" s="40"/>
      <c r="N25" s="78"/>
    </row>
    <row r="26" spans="1:14" s="2" customFormat="1" ht="12">
      <c r="A26" s="80"/>
      <c r="B26" s="19">
        <v>2594.84</v>
      </c>
      <c r="C26" s="97"/>
      <c r="D26" s="29" t="s">
        <v>28</v>
      </c>
      <c r="E26" s="22" t="s">
        <v>83</v>
      </c>
      <c r="F26" s="46">
        <f aca="true" t="shared" si="2" ref="F26:F33">B26/1.25</f>
        <v>2075.8720000000003</v>
      </c>
      <c r="G26" s="40" t="s">
        <v>76</v>
      </c>
      <c r="H26" s="19"/>
      <c r="I26" s="19"/>
      <c r="J26" s="19"/>
      <c r="K26" s="22"/>
      <c r="L26" s="105"/>
      <c r="M26" s="40"/>
      <c r="N26" s="78"/>
    </row>
    <row r="27" spans="1:14" s="2" customFormat="1" ht="12">
      <c r="A27" s="92"/>
      <c r="B27" s="21">
        <v>6060.32</v>
      </c>
      <c r="C27" s="97"/>
      <c r="D27" s="29" t="s">
        <v>29</v>
      </c>
      <c r="E27" s="52" t="s">
        <v>84</v>
      </c>
      <c r="F27" s="46">
        <f t="shared" si="2"/>
        <v>4848.255999999999</v>
      </c>
      <c r="G27" s="40" t="s">
        <v>76</v>
      </c>
      <c r="H27" s="19"/>
      <c r="I27" s="19"/>
      <c r="J27" s="19"/>
      <c r="K27" s="22"/>
      <c r="L27" s="105"/>
      <c r="M27" s="40"/>
      <c r="N27" s="78"/>
    </row>
    <row r="28" spans="1:14" s="2" customFormat="1" ht="12.75" thickBot="1">
      <c r="A28" s="93"/>
      <c r="B28" s="26">
        <v>9494.84</v>
      </c>
      <c r="C28" s="98"/>
      <c r="D28" s="27" t="s">
        <v>30</v>
      </c>
      <c r="E28" s="27"/>
      <c r="F28" s="50">
        <f t="shared" si="2"/>
        <v>7595.872</v>
      </c>
      <c r="G28" s="42" t="s">
        <v>76</v>
      </c>
      <c r="H28" s="26"/>
      <c r="I28" s="26"/>
      <c r="J28" s="26"/>
      <c r="K28" s="57"/>
      <c r="L28" s="107"/>
      <c r="M28" s="42"/>
      <c r="N28" s="85"/>
    </row>
    <row r="29" spans="1:14" s="2" customFormat="1" ht="12">
      <c r="A29" s="80">
        <v>32251</v>
      </c>
      <c r="B29" s="19">
        <v>14100</v>
      </c>
      <c r="C29" s="99"/>
      <c r="D29" s="20" t="s">
        <v>31</v>
      </c>
      <c r="E29" s="86"/>
      <c r="F29" s="56">
        <f t="shared" si="2"/>
        <v>11280</v>
      </c>
      <c r="G29" s="41" t="s">
        <v>76</v>
      </c>
      <c r="H29" s="21"/>
      <c r="I29" s="21"/>
      <c r="J29" s="21"/>
      <c r="K29" s="52"/>
      <c r="L29" s="106"/>
      <c r="M29" s="41"/>
      <c r="N29" s="87"/>
    </row>
    <row r="30" spans="1:14" s="2" customFormat="1" ht="12">
      <c r="A30" s="80">
        <v>3227</v>
      </c>
      <c r="B30" s="19">
        <v>900</v>
      </c>
      <c r="C30" s="97"/>
      <c r="D30" s="29" t="s">
        <v>32</v>
      </c>
      <c r="E30" s="49" t="s">
        <v>85</v>
      </c>
      <c r="F30" s="46">
        <f t="shared" si="2"/>
        <v>720</v>
      </c>
      <c r="G30" s="40" t="s">
        <v>76</v>
      </c>
      <c r="H30" s="19"/>
      <c r="I30" s="19"/>
      <c r="J30" s="19"/>
      <c r="K30" s="46"/>
      <c r="L30" s="105"/>
      <c r="M30" s="40"/>
      <c r="N30" s="78"/>
    </row>
    <row r="31" spans="1:14" s="2" customFormat="1" ht="12.75" thickBot="1">
      <c r="A31" s="80">
        <v>3227</v>
      </c>
      <c r="B31" s="19">
        <v>0</v>
      </c>
      <c r="C31" s="97"/>
      <c r="D31" s="29" t="s">
        <v>33</v>
      </c>
      <c r="E31" s="49" t="s">
        <v>34</v>
      </c>
      <c r="F31" s="46">
        <f t="shared" si="2"/>
        <v>0</v>
      </c>
      <c r="G31" s="40" t="s">
        <v>76</v>
      </c>
      <c r="H31" s="19"/>
      <c r="I31" s="19"/>
      <c r="J31" s="19"/>
      <c r="K31" s="46"/>
      <c r="L31" s="105"/>
      <c r="M31" s="40"/>
      <c r="N31" s="78"/>
    </row>
    <row r="32" spans="1:14" s="2" customFormat="1" ht="53.25" customHeight="1">
      <c r="A32" s="10" t="s">
        <v>1</v>
      </c>
      <c r="B32" s="11" t="s">
        <v>94</v>
      </c>
      <c r="C32" s="62" t="s">
        <v>96</v>
      </c>
      <c r="D32" s="63" t="s">
        <v>2</v>
      </c>
      <c r="E32" s="62" t="s">
        <v>97</v>
      </c>
      <c r="F32" s="62" t="s">
        <v>3</v>
      </c>
      <c r="G32" s="62" t="s">
        <v>4</v>
      </c>
      <c r="H32" s="12" t="s">
        <v>95</v>
      </c>
      <c r="I32" s="12" t="s">
        <v>99</v>
      </c>
      <c r="J32" s="64" t="s">
        <v>5</v>
      </c>
      <c r="K32" s="65" t="s">
        <v>98</v>
      </c>
      <c r="L32" s="64" t="s">
        <v>100</v>
      </c>
      <c r="M32" s="64" t="s">
        <v>101</v>
      </c>
      <c r="N32" s="66" t="s">
        <v>6</v>
      </c>
    </row>
    <row r="33" spans="1:14" s="2" customFormat="1" ht="12">
      <c r="A33" s="80">
        <v>32311</v>
      </c>
      <c r="B33" s="19">
        <v>31279</v>
      </c>
      <c r="C33" s="97"/>
      <c r="D33" s="29" t="s">
        <v>35</v>
      </c>
      <c r="E33" s="48" t="s">
        <v>36</v>
      </c>
      <c r="F33" s="46">
        <f t="shared" si="2"/>
        <v>25023.2</v>
      </c>
      <c r="G33" s="40" t="s">
        <v>76</v>
      </c>
      <c r="H33" s="19"/>
      <c r="I33" s="19"/>
      <c r="J33" s="19"/>
      <c r="K33" s="22"/>
      <c r="L33" s="105"/>
      <c r="M33" s="40"/>
      <c r="N33" s="78"/>
    </row>
    <row r="34" spans="1:14" s="2" customFormat="1" ht="12.75" thickBot="1">
      <c r="A34" s="93">
        <v>323131</v>
      </c>
      <c r="B34" s="26">
        <v>3000</v>
      </c>
      <c r="C34" s="98"/>
      <c r="D34" s="27" t="s">
        <v>37</v>
      </c>
      <c r="E34" s="57" t="s">
        <v>38</v>
      </c>
      <c r="F34" s="50">
        <f>B34/1.25</f>
        <v>2400</v>
      </c>
      <c r="G34" s="42" t="s">
        <v>76</v>
      </c>
      <c r="H34" s="26"/>
      <c r="I34" s="26"/>
      <c r="J34" s="26"/>
      <c r="K34" s="57"/>
      <c r="L34" s="107"/>
      <c r="M34" s="42"/>
      <c r="N34" s="85"/>
    </row>
    <row r="35" spans="1:14" s="2" customFormat="1" ht="12">
      <c r="A35" s="76">
        <v>3232</v>
      </c>
      <c r="B35" s="14">
        <f>SUM(B36:B40)</f>
        <v>109420.52000000002</v>
      </c>
      <c r="C35" s="14"/>
      <c r="D35" s="30" t="s">
        <v>40</v>
      </c>
      <c r="E35" s="91"/>
      <c r="F35" s="91">
        <f>SUM(F36:F40)</f>
        <v>87536.41600000001</v>
      </c>
      <c r="G35" s="59"/>
      <c r="H35" s="16"/>
      <c r="I35" s="16"/>
      <c r="J35" s="16"/>
      <c r="K35" s="17"/>
      <c r="L35" s="104"/>
      <c r="M35" s="17"/>
      <c r="N35" s="77"/>
    </row>
    <row r="36" spans="1:14" s="2" customFormat="1" ht="13.5" customHeight="1">
      <c r="A36" s="67"/>
      <c r="B36" s="19">
        <f>16545+2888+7532.52</f>
        <v>26965.52</v>
      </c>
      <c r="C36" s="19"/>
      <c r="D36" s="29" t="s">
        <v>41</v>
      </c>
      <c r="E36" s="48" t="s">
        <v>86</v>
      </c>
      <c r="F36" s="46">
        <f aca="true" t="shared" si="3" ref="F36:F41">B36/1.25</f>
        <v>21572.416</v>
      </c>
      <c r="G36" s="40" t="s">
        <v>76</v>
      </c>
      <c r="H36" s="19"/>
      <c r="I36" s="19"/>
      <c r="J36" s="19"/>
      <c r="K36" s="22"/>
      <c r="L36" s="105"/>
      <c r="M36" s="40"/>
      <c r="N36" s="78"/>
    </row>
    <row r="37" spans="1:14" s="2" customFormat="1" ht="13.5" customHeight="1">
      <c r="A37" s="67"/>
      <c r="B37" s="19">
        <v>6567.46</v>
      </c>
      <c r="C37" s="19"/>
      <c r="D37" s="29" t="s">
        <v>42</v>
      </c>
      <c r="E37" s="22" t="s">
        <v>44</v>
      </c>
      <c r="F37" s="46">
        <f t="shared" si="3"/>
        <v>5253.968</v>
      </c>
      <c r="G37" s="40" t="s">
        <v>76</v>
      </c>
      <c r="H37" s="19"/>
      <c r="I37" s="19"/>
      <c r="J37" s="19"/>
      <c r="K37" s="22"/>
      <c r="L37" s="105"/>
      <c r="M37" s="40"/>
      <c r="N37" s="78"/>
    </row>
    <row r="38" spans="1:14" s="2" customFormat="1" ht="13.5" customHeight="1">
      <c r="A38" s="67"/>
      <c r="B38" s="19">
        <v>29000</v>
      </c>
      <c r="C38" s="19"/>
      <c r="D38" s="29" t="s">
        <v>72</v>
      </c>
      <c r="E38" s="49" t="s">
        <v>75</v>
      </c>
      <c r="F38" s="46">
        <f t="shared" si="3"/>
        <v>23200</v>
      </c>
      <c r="G38" s="40" t="s">
        <v>76</v>
      </c>
      <c r="H38" s="19"/>
      <c r="I38" s="19"/>
      <c r="J38" s="19"/>
      <c r="K38" s="46"/>
      <c r="L38" s="105"/>
      <c r="M38" s="40"/>
      <c r="N38" s="78"/>
    </row>
    <row r="39" spans="1:14" s="2" customFormat="1" ht="13.5" customHeight="1">
      <c r="A39" s="79"/>
      <c r="B39" s="31">
        <v>27000</v>
      </c>
      <c r="C39" s="19"/>
      <c r="D39" s="29" t="s">
        <v>73</v>
      </c>
      <c r="E39" s="53" t="s">
        <v>74</v>
      </c>
      <c r="F39" s="46">
        <f t="shared" si="3"/>
        <v>21600</v>
      </c>
      <c r="G39" s="40" t="s">
        <v>76</v>
      </c>
      <c r="H39" s="19"/>
      <c r="I39" s="19"/>
      <c r="J39" s="19"/>
      <c r="K39" s="46"/>
      <c r="L39" s="105"/>
      <c r="M39" s="40"/>
      <c r="N39" s="78"/>
    </row>
    <row r="40" spans="1:14" s="2" customFormat="1" ht="13.5" customHeight="1">
      <c r="A40" s="67"/>
      <c r="B40" s="19">
        <v>19887.54</v>
      </c>
      <c r="C40" s="19"/>
      <c r="D40" s="32" t="s">
        <v>43</v>
      </c>
      <c r="E40" s="22" t="s">
        <v>44</v>
      </c>
      <c r="F40" s="46">
        <f t="shared" si="3"/>
        <v>15910.032000000001</v>
      </c>
      <c r="G40" s="40" t="s">
        <v>76</v>
      </c>
      <c r="H40" s="19"/>
      <c r="I40" s="19"/>
      <c r="J40" s="19"/>
      <c r="K40" s="22"/>
      <c r="L40" s="105"/>
      <c r="M40" s="40"/>
      <c r="N40" s="78"/>
    </row>
    <row r="41" spans="1:14" ht="13.5" customHeight="1">
      <c r="A41" s="82">
        <v>32332</v>
      </c>
      <c r="B41" s="21">
        <v>2970</v>
      </c>
      <c r="C41" s="21"/>
      <c r="D41" s="33" t="s">
        <v>45</v>
      </c>
      <c r="E41" s="33"/>
      <c r="F41" s="54">
        <f t="shared" si="3"/>
        <v>2376</v>
      </c>
      <c r="G41" s="41" t="s">
        <v>76</v>
      </c>
      <c r="H41" s="21"/>
      <c r="I41" s="21"/>
      <c r="J41" s="21"/>
      <c r="K41" s="18"/>
      <c r="L41" s="105"/>
      <c r="M41" s="41"/>
      <c r="N41" s="90"/>
    </row>
    <row r="42" spans="1:14" ht="15" customHeight="1">
      <c r="A42" s="81">
        <v>3234</v>
      </c>
      <c r="B42" s="14">
        <f>SUM(B43:B47)</f>
        <v>53156</v>
      </c>
      <c r="C42" s="16"/>
      <c r="D42" s="60" t="s">
        <v>46</v>
      </c>
      <c r="E42" s="60"/>
      <c r="F42" s="55">
        <f>SUM(F43:F47)</f>
        <v>42524.8</v>
      </c>
      <c r="G42" s="16"/>
      <c r="H42" s="16"/>
      <c r="I42" s="16"/>
      <c r="J42" s="16"/>
      <c r="K42" s="13"/>
      <c r="L42" s="88"/>
      <c r="M42" s="88"/>
      <c r="N42" s="89"/>
    </row>
    <row r="43" spans="1:14" ht="15" customHeight="1">
      <c r="A43" s="67"/>
      <c r="B43" s="19">
        <v>15236</v>
      </c>
      <c r="C43" s="19"/>
      <c r="D43" s="32" t="s">
        <v>47</v>
      </c>
      <c r="E43" s="22" t="s">
        <v>87</v>
      </c>
      <c r="F43" s="46">
        <f aca="true" t="shared" si="4" ref="F43:F54">B43/1.25</f>
        <v>12188.8</v>
      </c>
      <c r="G43" s="40" t="s">
        <v>76</v>
      </c>
      <c r="H43" s="19"/>
      <c r="I43" s="19"/>
      <c r="J43" s="19"/>
      <c r="K43" s="23"/>
      <c r="L43" s="105"/>
      <c r="M43" s="40"/>
      <c r="N43" s="68"/>
    </row>
    <row r="44" spans="1:14" ht="15" customHeight="1">
      <c r="A44" s="67"/>
      <c r="B44" s="19">
        <v>14400</v>
      </c>
      <c r="C44" s="19"/>
      <c r="D44" s="32" t="s">
        <v>48</v>
      </c>
      <c r="E44" s="22" t="s">
        <v>90</v>
      </c>
      <c r="F44" s="46">
        <f t="shared" si="4"/>
        <v>11520</v>
      </c>
      <c r="G44" s="40" t="s">
        <v>76</v>
      </c>
      <c r="H44" s="19"/>
      <c r="I44" s="19"/>
      <c r="J44" s="19"/>
      <c r="K44" s="23"/>
      <c r="L44" s="105"/>
      <c r="M44" s="40"/>
      <c r="N44" s="68"/>
    </row>
    <row r="45" spans="1:14" ht="15" customHeight="1">
      <c r="A45" s="67"/>
      <c r="B45" s="19">
        <v>3750</v>
      </c>
      <c r="C45" s="19"/>
      <c r="D45" s="32" t="s">
        <v>49</v>
      </c>
      <c r="E45" s="22" t="s">
        <v>90</v>
      </c>
      <c r="F45" s="46">
        <f t="shared" si="4"/>
        <v>3000</v>
      </c>
      <c r="G45" s="40" t="s">
        <v>76</v>
      </c>
      <c r="H45" s="19"/>
      <c r="I45" s="19"/>
      <c r="J45" s="19"/>
      <c r="K45" s="23"/>
      <c r="L45" s="105"/>
      <c r="M45" s="40"/>
      <c r="N45" s="68"/>
    </row>
    <row r="46" spans="1:14" ht="15" customHeight="1">
      <c r="A46" s="67"/>
      <c r="B46" s="19">
        <v>5999.75</v>
      </c>
      <c r="C46" s="19"/>
      <c r="D46" s="32" t="s">
        <v>50</v>
      </c>
      <c r="E46" s="22" t="s">
        <v>90</v>
      </c>
      <c r="F46" s="46">
        <f t="shared" si="4"/>
        <v>4799.8</v>
      </c>
      <c r="G46" s="40" t="s">
        <v>76</v>
      </c>
      <c r="H46" s="19"/>
      <c r="I46" s="19"/>
      <c r="J46" s="19"/>
      <c r="K46" s="23"/>
      <c r="L46" s="105"/>
      <c r="M46" s="40"/>
      <c r="N46" s="68"/>
    </row>
    <row r="47" spans="1:14" ht="15" customHeight="1" thickBot="1">
      <c r="A47" s="69"/>
      <c r="B47" s="26">
        <v>13770.25</v>
      </c>
      <c r="C47" s="26"/>
      <c r="D47" s="34" t="s">
        <v>51</v>
      </c>
      <c r="E47" s="57" t="s">
        <v>90</v>
      </c>
      <c r="F47" s="50">
        <f t="shared" si="4"/>
        <v>11016.2</v>
      </c>
      <c r="G47" s="42" t="s">
        <v>76</v>
      </c>
      <c r="H47" s="26"/>
      <c r="I47" s="26"/>
      <c r="J47" s="26"/>
      <c r="K47" s="25"/>
      <c r="L47" s="107"/>
      <c r="M47" s="42"/>
      <c r="N47" s="83"/>
    </row>
    <row r="48" spans="1:14" ht="15" customHeight="1">
      <c r="A48" s="82">
        <v>3235</v>
      </c>
      <c r="B48" s="21">
        <v>37500</v>
      </c>
      <c r="C48" s="21"/>
      <c r="D48" s="33" t="s">
        <v>52</v>
      </c>
      <c r="E48" s="52"/>
      <c r="F48" s="54">
        <f t="shared" si="4"/>
        <v>30000</v>
      </c>
      <c r="G48" s="41" t="s">
        <v>76</v>
      </c>
      <c r="H48" s="21"/>
      <c r="I48" s="21"/>
      <c r="J48" s="21"/>
      <c r="K48" s="18"/>
      <c r="L48" s="106"/>
      <c r="M48" s="41"/>
      <c r="N48" s="90"/>
    </row>
    <row r="49" spans="1:14" ht="15" customHeight="1">
      <c r="A49" s="67">
        <v>3236</v>
      </c>
      <c r="B49" s="19">
        <v>10000</v>
      </c>
      <c r="C49" s="19"/>
      <c r="D49" s="32" t="s">
        <v>53</v>
      </c>
      <c r="E49" s="22" t="s">
        <v>54</v>
      </c>
      <c r="F49" s="46">
        <f t="shared" si="4"/>
        <v>8000</v>
      </c>
      <c r="G49" s="40" t="s">
        <v>76</v>
      </c>
      <c r="H49" s="19"/>
      <c r="I49" s="19"/>
      <c r="J49" s="19"/>
      <c r="K49" s="23"/>
      <c r="L49" s="105"/>
      <c r="M49" s="40"/>
      <c r="N49" s="68"/>
    </row>
    <row r="50" spans="1:14" s="126" customFormat="1" ht="15" customHeight="1">
      <c r="A50" s="81">
        <v>3237</v>
      </c>
      <c r="B50" s="14">
        <f>SUM(B51:B54)</f>
        <v>302000</v>
      </c>
      <c r="C50" s="16"/>
      <c r="D50" s="60" t="s">
        <v>102</v>
      </c>
      <c r="E50" s="17"/>
      <c r="F50" s="55">
        <f>SUM(F51:F54)</f>
        <v>241600</v>
      </c>
      <c r="G50" s="88"/>
      <c r="H50" s="16"/>
      <c r="I50" s="16"/>
      <c r="J50" s="16"/>
      <c r="K50" s="13"/>
      <c r="L50" s="88"/>
      <c r="M50" s="88"/>
      <c r="N50" s="89"/>
    </row>
    <row r="51" spans="1:14" ht="13.5" customHeight="1">
      <c r="A51" s="67"/>
      <c r="B51" s="19">
        <v>17875</v>
      </c>
      <c r="C51" s="19"/>
      <c r="D51" s="32" t="s">
        <v>103</v>
      </c>
      <c r="E51" s="22" t="s">
        <v>104</v>
      </c>
      <c r="F51" s="46">
        <f t="shared" si="4"/>
        <v>14300</v>
      </c>
      <c r="G51" s="40" t="s">
        <v>76</v>
      </c>
      <c r="H51" s="19"/>
      <c r="I51" s="19"/>
      <c r="J51" s="19"/>
      <c r="K51" s="23"/>
      <c r="L51" s="105"/>
      <c r="M51" s="40"/>
      <c r="N51" s="68"/>
    </row>
    <row r="52" spans="1:14" ht="13.5" customHeight="1">
      <c r="A52" s="67"/>
      <c r="B52" s="19">
        <v>80000</v>
      </c>
      <c r="C52" s="19"/>
      <c r="D52" s="32" t="s">
        <v>105</v>
      </c>
      <c r="E52" s="22" t="s">
        <v>106</v>
      </c>
      <c r="F52" s="46">
        <f t="shared" si="4"/>
        <v>64000</v>
      </c>
      <c r="G52" s="40" t="s">
        <v>76</v>
      </c>
      <c r="H52" s="19"/>
      <c r="I52" s="19"/>
      <c r="J52" s="19"/>
      <c r="K52" s="23"/>
      <c r="L52" s="105"/>
      <c r="M52" s="40"/>
      <c r="N52" s="68"/>
    </row>
    <row r="53" spans="1:14" ht="13.5" customHeight="1">
      <c r="A53" s="67"/>
      <c r="B53" s="19">
        <v>103200</v>
      </c>
      <c r="C53" s="19"/>
      <c r="D53" s="32" t="s">
        <v>107</v>
      </c>
      <c r="E53" s="22" t="s">
        <v>108</v>
      </c>
      <c r="F53" s="46">
        <f t="shared" si="4"/>
        <v>82560</v>
      </c>
      <c r="G53" s="40" t="s">
        <v>76</v>
      </c>
      <c r="H53" s="19"/>
      <c r="I53" s="19"/>
      <c r="J53" s="19"/>
      <c r="K53" s="23"/>
      <c r="L53" s="105"/>
      <c r="M53" s="40"/>
      <c r="N53" s="68"/>
    </row>
    <row r="54" spans="1:14" ht="13.5" customHeight="1" thickBot="1">
      <c r="A54" s="69"/>
      <c r="B54" s="26">
        <v>100925</v>
      </c>
      <c r="C54" s="26"/>
      <c r="D54" s="34" t="s">
        <v>62</v>
      </c>
      <c r="E54" s="57" t="s">
        <v>63</v>
      </c>
      <c r="F54" s="50">
        <f t="shared" si="4"/>
        <v>80740</v>
      </c>
      <c r="G54" s="42" t="s">
        <v>76</v>
      </c>
      <c r="H54" s="26"/>
      <c r="I54" s="26"/>
      <c r="J54" s="26"/>
      <c r="K54" s="25"/>
      <c r="L54" s="107"/>
      <c r="M54" s="42"/>
      <c r="N54" s="83"/>
    </row>
    <row r="55" spans="1:14" ht="15" customHeight="1">
      <c r="A55" s="82">
        <v>3238</v>
      </c>
      <c r="B55" s="21">
        <v>19000</v>
      </c>
      <c r="C55" s="21"/>
      <c r="D55" s="33" t="s">
        <v>55</v>
      </c>
      <c r="E55" s="52" t="s">
        <v>91</v>
      </c>
      <c r="F55" s="54">
        <f>B55/1.25</f>
        <v>15200</v>
      </c>
      <c r="G55" s="41" t="s">
        <v>76</v>
      </c>
      <c r="H55" s="21"/>
      <c r="I55" s="21"/>
      <c r="J55" s="21"/>
      <c r="K55" s="18"/>
      <c r="L55" s="106"/>
      <c r="M55" s="41"/>
      <c r="N55" s="90"/>
    </row>
    <row r="56" spans="1:14" ht="15" customHeight="1">
      <c r="A56" s="81">
        <v>3239</v>
      </c>
      <c r="B56" s="14">
        <f>SUM(B57:B61)</f>
        <v>35596</v>
      </c>
      <c r="C56" s="16"/>
      <c r="D56" s="60" t="s">
        <v>43</v>
      </c>
      <c r="E56" s="35"/>
      <c r="F56" s="30">
        <f>SUM(F57:F59)</f>
        <v>9505.64</v>
      </c>
      <c r="G56" s="16"/>
      <c r="H56" s="16"/>
      <c r="I56" s="16"/>
      <c r="J56" s="16"/>
      <c r="K56" s="13"/>
      <c r="L56" s="88"/>
      <c r="M56" s="88"/>
      <c r="N56" s="89"/>
    </row>
    <row r="57" spans="1:14" ht="13.5" customHeight="1">
      <c r="A57" s="67">
        <v>32391</v>
      </c>
      <c r="B57" s="19">
        <v>6181.95</v>
      </c>
      <c r="C57" s="19"/>
      <c r="D57" s="32" t="s">
        <v>56</v>
      </c>
      <c r="E57" s="32"/>
      <c r="F57" s="46">
        <f aca="true" t="shared" si="5" ref="F57:F64">B57/1.25</f>
        <v>4945.5599999999995</v>
      </c>
      <c r="G57" s="40" t="s">
        <v>76</v>
      </c>
      <c r="H57" s="19"/>
      <c r="I57" s="19"/>
      <c r="J57" s="19"/>
      <c r="K57" s="23"/>
      <c r="L57" s="105"/>
      <c r="M57" s="40"/>
      <c r="N57" s="68"/>
    </row>
    <row r="58" spans="1:14" ht="13.5" customHeight="1">
      <c r="A58" s="67">
        <v>32395</v>
      </c>
      <c r="B58" s="19">
        <v>3262</v>
      </c>
      <c r="C58" s="19"/>
      <c r="D58" s="32" t="s">
        <v>57</v>
      </c>
      <c r="E58" s="32"/>
      <c r="F58" s="46">
        <f t="shared" si="5"/>
        <v>2609.6</v>
      </c>
      <c r="G58" s="40" t="s">
        <v>76</v>
      </c>
      <c r="H58" s="19"/>
      <c r="I58" s="19"/>
      <c r="J58" s="19"/>
      <c r="K58" s="23"/>
      <c r="L58" s="105"/>
      <c r="M58" s="40"/>
      <c r="N58" s="68"/>
    </row>
    <row r="59" spans="1:14" ht="13.5" customHeight="1">
      <c r="A59" s="67">
        <v>32399</v>
      </c>
      <c r="B59" s="19">
        <v>2438.1</v>
      </c>
      <c r="C59" s="19"/>
      <c r="D59" s="32" t="s">
        <v>58</v>
      </c>
      <c r="E59" s="32"/>
      <c r="F59" s="46">
        <f t="shared" si="5"/>
        <v>1950.48</v>
      </c>
      <c r="G59" s="40" t="s">
        <v>76</v>
      </c>
      <c r="H59" s="19"/>
      <c r="I59" s="19"/>
      <c r="J59" s="19"/>
      <c r="K59" s="23"/>
      <c r="L59" s="105"/>
      <c r="M59" s="40"/>
      <c r="N59" s="68"/>
    </row>
    <row r="60" spans="1:14" ht="13.5" customHeight="1">
      <c r="A60" s="82">
        <v>32399</v>
      </c>
      <c r="B60" s="21">
        <v>13376.95</v>
      </c>
      <c r="C60" s="21"/>
      <c r="D60" s="33" t="s">
        <v>69</v>
      </c>
      <c r="E60" s="33"/>
      <c r="F60" s="54">
        <f t="shared" si="5"/>
        <v>10701.560000000001</v>
      </c>
      <c r="G60" s="41" t="s">
        <v>76</v>
      </c>
      <c r="H60" s="21"/>
      <c r="I60" s="21"/>
      <c r="J60" s="21"/>
      <c r="K60" s="18"/>
      <c r="L60" s="106"/>
      <c r="M60" s="41"/>
      <c r="N60" s="90"/>
    </row>
    <row r="61" spans="1:14" ht="13.5" customHeight="1" thickBot="1">
      <c r="A61" s="69">
        <v>32399</v>
      </c>
      <c r="B61" s="26">
        <v>10337</v>
      </c>
      <c r="C61" s="26"/>
      <c r="D61" s="34" t="s">
        <v>111</v>
      </c>
      <c r="E61" s="34"/>
      <c r="F61" s="50">
        <f t="shared" si="5"/>
        <v>8269.6</v>
      </c>
      <c r="G61" s="42" t="s">
        <v>76</v>
      </c>
      <c r="H61" s="26"/>
      <c r="I61" s="26"/>
      <c r="J61" s="26"/>
      <c r="K61" s="25"/>
      <c r="L61" s="107"/>
      <c r="M61" s="42"/>
      <c r="N61" s="83"/>
    </row>
    <row r="62" spans="1:14" ht="13.5" customHeight="1" thickBot="1">
      <c r="A62" s="82">
        <v>32931</v>
      </c>
      <c r="B62" s="21">
        <v>19000</v>
      </c>
      <c r="C62" s="21"/>
      <c r="D62" s="33" t="s">
        <v>59</v>
      </c>
      <c r="E62" s="33"/>
      <c r="F62" s="54">
        <f t="shared" si="5"/>
        <v>15200</v>
      </c>
      <c r="G62" s="41" t="s">
        <v>76</v>
      </c>
      <c r="H62" s="21"/>
      <c r="I62" s="21"/>
      <c r="J62" s="21"/>
      <c r="K62" s="18"/>
      <c r="L62" s="106"/>
      <c r="M62" s="41"/>
      <c r="N62" s="90"/>
    </row>
    <row r="63" spans="1:14" ht="52.5" customHeight="1">
      <c r="A63" s="112" t="s">
        <v>1</v>
      </c>
      <c r="B63" s="95" t="s">
        <v>94</v>
      </c>
      <c r="C63" s="62" t="s">
        <v>96</v>
      </c>
      <c r="D63" s="63" t="s">
        <v>2</v>
      </c>
      <c r="E63" s="62" t="s">
        <v>97</v>
      </c>
      <c r="F63" s="62" t="s">
        <v>3</v>
      </c>
      <c r="G63" s="62" t="s">
        <v>4</v>
      </c>
      <c r="H63" s="12" t="s">
        <v>95</v>
      </c>
      <c r="I63" s="12" t="s">
        <v>99</v>
      </c>
      <c r="J63" s="64" t="s">
        <v>5</v>
      </c>
      <c r="K63" s="65" t="s">
        <v>98</v>
      </c>
      <c r="L63" s="64" t="s">
        <v>100</v>
      </c>
      <c r="M63" s="64" t="s">
        <v>101</v>
      </c>
      <c r="N63" s="66" t="s">
        <v>6</v>
      </c>
    </row>
    <row r="64" spans="1:14" ht="15" customHeight="1" thickBot="1">
      <c r="A64" s="100">
        <v>3295</v>
      </c>
      <c r="B64" s="101">
        <v>6500</v>
      </c>
      <c r="C64" s="26"/>
      <c r="D64" s="34" t="s">
        <v>70</v>
      </c>
      <c r="E64" s="57" t="s">
        <v>19</v>
      </c>
      <c r="F64" s="50">
        <f t="shared" si="5"/>
        <v>5200</v>
      </c>
      <c r="G64" s="42" t="s">
        <v>76</v>
      </c>
      <c r="H64" s="26"/>
      <c r="I64" s="26"/>
      <c r="J64" s="26"/>
      <c r="K64" s="25"/>
      <c r="L64" s="107"/>
      <c r="M64" s="42"/>
      <c r="N64" s="83"/>
    </row>
    <row r="65" spans="1:14" ht="15" customHeight="1">
      <c r="A65" s="67">
        <v>3431</v>
      </c>
      <c r="B65" s="19">
        <v>39454</v>
      </c>
      <c r="C65" s="19"/>
      <c r="D65" s="32" t="s">
        <v>60</v>
      </c>
      <c r="E65" s="52" t="s">
        <v>61</v>
      </c>
      <c r="F65" s="54">
        <f aca="true" t="shared" si="6" ref="F65:F72">B65/1.25</f>
        <v>31563.2</v>
      </c>
      <c r="G65" s="41" t="s">
        <v>76</v>
      </c>
      <c r="H65" s="19"/>
      <c r="I65" s="19"/>
      <c r="J65" s="19"/>
      <c r="K65" s="23"/>
      <c r="L65" s="105"/>
      <c r="M65" s="40"/>
      <c r="N65" s="68"/>
    </row>
    <row r="66" spans="1:14" ht="15" customHeight="1" thickBot="1">
      <c r="A66" s="93">
        <v>3722</v>
      </c>
      <c r="B66" s="26">
        <v>1000000</v>
      </c>
      <c r="C66" s="26"/>
      <c r="D66" s="27" t="s">
        <v>39</v>
      </c>
      <c r="E66" s="57"/>
      <c r="F66" s="50">
        <f t="shared" si="6"/>
        <v>800000</v>
      </c>
      <c r="G66" s="111" t="s">
        <v>24</v>
      </c>
      <c r="H66" s="26"/>
      <c r="I66" s="26"/>
      <c r="J66" s="26"/>
      <c r="K66" s="25"/>
      <c r="L66" s="107"/>
      <c r="M66" s="42"/>
      <c r="N66" s="83"/>
    </row>
    <row r="67" spans="1:14" ht="15" customHeight="1">
      <c r="A67" s="115">
        <v>42212</v>
      </c>
      <c r="B67" s="116">
        <v>14363</v>
      </c>
      <c r="C67" s="117"/>
      <c r="D67" s="118" t="s">
        <v>92</v>
      </c>
      <c r="E67" s="119" t="s">
        <v>93</v>
      </c>
      <c r="F67" s="120">
        <f t="shared" si="6"/>
        <v>11490.4</v>
      </c>
      <c r="G67" s="121" t="s">
        <v>76</v>
      </c>
      <c r="H67" s="117"/>
      <c r="I67" s="117"/>
      <c r="J67" s="117"/>
      <c r="K67" s="122"/>
      <c r="L67" s="123"/>
      <c r="M67" s="121"/>
      <c r="N67" s="124"/>
    </row>
    <row r="68" spans="1:14" ht="15" customHeight="1">
      <c r="A68" s="67">
        <v>42273</v>
      </c>
      <c r="B68" s="19">
        <v>40000</v>
      </c>
      <c r="C68" s="19"/>
      <c r="D68" s="32" t="s">
        <v>62</v>
      </c>
      <c r="E68" s="22" t="s">
        <v>63</v>
      </c>
      <c r="F68" s="46">
        <f t="shared" si="6"/>
        <v>32000</v>
      </c>
      <c r="G68" s="40" t="s">
        <v>76</v>
      </c>
      <c r="H68" s="19"/>
      <c r="I68" s="19"/>
      <c r="J68" s="19"/>
      <c r="K68" s="23"/>
      <c r="L68" s="105"/>
      <c r="M68" s="40"/>
      <c r="N68" s="68"/>
    </row>
    <row r="69" spans="1:14" ht="15" customHeight="1">
      <c r="A69" s="79">
        <v>4227</v>
      </c>
      <c r="B69" s="108">
        <v>7700</v>
      </c>
      <c r="C69" s="31"/>
      <c r="D69" s="109" t="s">
        <v>120</v>
      </c>
      <c r="E69" s="110" t="s">
        <v>121</v>
      </c>
      <c r="F69" s="46">
        <f t="shared" si="6"/>
        <v>6160</v>
      </c>
      <c r="G69" s="40" t="s">
        <v>76</v>
      </c>
      <c r="H69" s="19"/>
      <c r="I69" s="19"/>
      <c r="J69" s="19"/>
      <c r="K69" s="23"/>
      <c r="L69" s="105"/>
      <c r="M69" s="40"/>
      <c r="N69" s="68"/>
    </row>
    <row r="70" spans="1:14" ht="15" customHeight="1">
      <c r="A70" s="79">
        <v>4227</v>
      </c>
      <c r="B70" s="108">
        <f>48488+62100</f>
        <v>110588</v>
      </c>
      <c r="C70" s="31"/>
      <c r="D70" s="109" t="s">
        <v>122</v>
      </c>
      <c r="E70" s="110" t="s">
        <v>123</v>
      </c>
      <c r="F70" s="46">
        <f>B70/1.25</f>
        <v>88470.4</v>
      </c>
      <c r="G70" s="40" t="s">
        <v>76</v>
      </c>
      <c r="H70" s="19"/>
      <c r="I70" s="19"/>
      <c r="J70" s="19"/>
      <c r="K70" s="23"/>
      <c r="L70" s="105"/>
      <c r="M70" s="40"/>
      <c r="N70" s="68"/>
    </row>
    <row r="71" spans="1:14" ht="18" customHeight="1">
      <c r="A71" s="79">
        <v>4227</v>
      </c>
      <c r="B71" s="108">
        <f>556062.5</f>
        <v>556062.5</v>
      </c>
      <c r="C71" s="31"/>
      <c r="D71" s="109" t="s">
        <v>128</v>
      </c>
      <c r="E71" s="22" t="s">
        <v>129</v>
      </c>
      <c r="F71" s="46">
        <f>B71/1.25</f>
        <v>444850</v>
      </c>
      <c r="G71" s="39" t="s">
        <v>130</v>
      </c>
      <c r="H71" s="31" t="s">
        <v>131</v>
      </c>
      <c r="I71" s="31" t="s">
        <v>132</v>
      </c>
      <c r="J71" s="132" t="s">
        <v>133</v>
      </c>
      <c r="K71" s="110" t="s">
        <v>134</v>
      </c>
      <c r="L71" s="127"/>
      <c r="M71" s="128"/>
      <c r="N71" s="129"/>
    </row>
    <row r="72" spans="1:14" ht="15" customHeight="1" thickBot="1">
      <c r="A72" s="69">
        <v>42411</v>
      </c>
      <c r="B72" s="28"/>
      <c r="C72" s="70"/>
      <c r="D72" s="34" t="s">
        <v>64</v>
      </c>
      <c r="E72" s="130" t="s">
        <v>65</v>
      </c>
      <c r="F72" s="131">
        <f t="shared" si="6"/>
        <v>0</v>
      </c>
      <c r="G72" s="102"/>
      <c r="H72" s="113"/>
      <c r="I72" s="113"/>
      <c r="J72" s="70"/>
      <c r="K72" s="114"/>
      <c r="L72" s="107"/>
      <c r="M72" s="70"/>
      <c r="N72" s="83"/>
    </row>
    <row r="74" spans="1:14" ht="15" customHeight="1">
      <c r="A74" s="6"/>
      <c r="B74" s="61"/>
      <c r="C74" s="71"/>
      <c r="D74" s="72"/>
      <c r="E74" s="72"/>
      <c r="F74" s="73"/>
      <c r="G74" s="71"/>
      <c r="H74" s="71"/>
      <c r="I74" s="71"/>
      <c r="J74" s="71"/>
      <c r="K74" s="74"/>
      <c r="L74" s="75"/>
      <c r="M74" s="75"/>
      <c r="N74" s="4"/>
    </row>
    <row r="75" spans="1:14" ht="15" customHeight="1">
      <c r="A75" s="5"/>
      <c r="B75" s="61"/>
      <c r="C75" s="61"/>
      <c r="D75" s="6"/>
      <c r="E75" s="7"/>
      <c r="F75" s="8"/>
      <c r="G75" s="44"/>
      <c r="H75" s="61"/>
      <c r="I75" s="61"/>
      <c r="J75" s="61"/>
      <c r="K75" s="7"/>
      <c r="L75" s="44"/>
      <c r="M75" s="44"/>
      <c r="N75" s="4"/>
    </row>
    <row r="76" spans="1:14" ht="15" customHeight="1">
      <c r="A76" s="3" t="s">
        <v>66</v>
      </c>
      <c r="I76" s="36"/>
      <c r="J76" s="36"/>
      <c r="N76" s="4"/>
    </row>
    <row r="77" spans="6:14" ht="15" customHeight="1">
      <c r="F77" s="37"/>
      <c r="G77" s="37"/>
      <c r="H77" s="37"/>
      <c r="I77" s="37"/>
      <c r="J77" s="37"/>
      <c r="K77" s="38"/>
      <c r="L77" s="38"/>
      <c r="M77" s="38"/>
      <c r="N77" s="4"/>
    </row>
    <row r="78" spans="6:14" ht="15" customHeight="1">
      <c r="F78" s="37"/>
      <c r="G78" s="37"/>
      <c r="H78" s="37"/>
      <c r="I78" s="37"/>
      <c r="J78" s="37"/>
      <c r="K78" s="38"/>
      <c r="L78" s="38"/>
      <c r="M78" s="38"/>
      <c r="N78" s="4"/>
    </row>
    <row r="79" spans="1:14" ht="15" customHeight="1">
      <c r="A79" s="3" t="s">
        <v>125</v>
      </c>
      <c r="F79" s="36"/>
      <c r="G79" s="36"/>
      <c r="H79" s="36"/>
      <c r="I79" s="36"/>
      <c r="J79" s="36"/>
      <c r="K79" t="s">
        <v>67</v>
      </c>
      <c r="N79" s="4"/>
    </row>
    <row r="80" spans="6:14" ht="15" customHeight="1">
      <c r="F80" s="36"/>
      <c r="G80" s="36"/>
      <c r="H80" s="36"/>
      <c r="I80" s="36"/>
      <c r="J80" s="36"/>
      <c r="N80" s="4"/>
    </row>
    <row r="81" spans="6:14" ht="15" customHeight="1">
      <c r="F81" s="36"/>
      <c r="G81" s="36"/>
      <c r="H81" s="36"/>
      <c r="I81" s="36"/>
      <c r="J81" t="s">
        <v>68</v>
      </c>
      <c r="N81" s="4"/>
    </row>
    <row r="85" spans="6:14" ht="15" customHeight="1">
      <c r="F85" s="36"/>
      <c r="G85" s="36"/>
      <c r="H85" s="36"/>
      <c r="I85" s="36"/>
      <c r="N85" s="4"/>
    </row>
    <row r="86" spans="6:14" ht="15" customHeight="1">
      <c r="F86" s="36"/>
      <c r="G86" s="36"/>
      <c r="H86" s="36"/>
      <c r="I86" s="36"/>
      <c r="N86" s="4"/>
    </row>
    <row r="88" spans="6:14" ht="15" customHeight="1">
      <c r="F88" s="36"/>
      <c r="G88" s="36"/>
      <c r="H88" s="36"/>
      <c r="I88" s="36"/>
      <c r="N88" s="4"/>
    </row>
    <row r="91" spans="6:14" ht="15" customHeight="1">
      <c r="F91" s="36"/>
      <c r="G91" s="36"/>
      <c r="H91" s="36"/>
      <c r="I91" s="36"/>
      <c r="N91" s="4"/>
    </row>
    <row r="92" spans="6:14" ht="15" customHeight="1">
      <c r="F92" s="36"/>
      <c r="G92" s="36"/>
      <c r="H92" s="36"/>
      <c r="I92" s="36"/>
      <c r="N92" s="4"/>
    </row>
    <row r="94" spans="6:14" ht="15" customHeight="1">
      <c r="F94" s="36"/>
      <c r="G94" s="36"/>
      <c r="H94" s="36"/>
      <c r="I94" s="36"/>
      <c r="N94" s="4"/>
    </row>
    <row r="95" spans="6:14" ht="15" customHeight="1">
      <c r="F95" s="36"/>
      <c r="G95" s="36"/>
      <c r="H95" s="36"/>
      <c r="I95" s="36"/>
      <c r="N95" s="4"/>
    </row>
  </sheetData>
  <sheetProtection/>
  <printOptions/>
  <pageMargins left="0.11811023622047245" right="0.15748031496062992" top="0.91" bottom="1.38" header="0.63" footer="0.5118110236220472"/>
  <pageSetup horizontalDpi="600" verticalDpi="600" orientation="landscape" paperSize="46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KORISNIK</cp:lastModifiedBy>
  <cp:lastPrinted>2020-07-22T10:05:49Z</cp:lastPrinted>
  <dcterms:created xsi:type="dcterms:W3CDTF">2003-11-25T12:32:30Z</dcterms:created>
  <dcterms:modified xsi:type="dcterms:W3CDTF">2020-07-22T10:05:51Z</dcterms:modified>
  <cp:category/>
  <cp:version/>
  <cp:contentType/>
  <cp:contentStatus/>
</cp:coreProperties>
</file>