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145" windowHeight="6465" activeTab="0"/>
  </bookViews>
  <sheets>
    <sheet name="Po izvorima financiranja" sheetId="1" r:id="rId1"/>
  </sheets>
  <definedNames/>
  <calcPr fullCalcOnLoad="1"/>
</workbook>
</file>

<file path=xl/sharedStrings.xml><?xml version="1.0" encoding="utf-8"?>
<sst xmlns="http://schemas.openxmlformats.org/spreadsheetml/2006/main" count="130" uniqueCount="109">
  <si>
    <t>FINANCIJSKI PLAN</t>
  </si>
  <si>
    <t>POMORSKA ŠKOLA</t>
  </si>
  <si>
    <t xml:space="preserve">            SPLIT</t>
  </si>
  <si>
    <t>A. PRIHODI</t>
  </si>
  <si>
    <t xml:space="preserve">          </t>
  </si>
  <si>
    <t>UKUPNO PRIHODI</t>
  </si>
  <si>
    <t>B. IZDACI</t>
  </si>
  <si>
    <t>UKUPNI RASHODI</t>
  </si>
  <si>
    <t>SPLIT</t>
  </si>
  <si>
    <t xml:space="preserve">    </t>
  </si>
  <si>
    <t xml:space="preserve"> </t>
  </si>
  <si>
    <t xml:space="preserve"> ostali rashodi za zaposlene                               312</t>
  </si>
  <si>
    <t>članarine                                      32941</t>
  </si>
  <si>
    <t>učen.fond                                     329992</t>
  </si>
  <si>
    <t xml:space="preserve"> usluge banaka                             34311</t>
  </si>
  <si>
    <t xml:space="preserve">   </t>
  </si>
  <si>
    <t>premije osiguranja brodice             3292</t>
  </si>
  <si>
    <t>stručno usavršavanja  zap.                3213</t>
  </si>
  <si>
    <t>pedagoška dokumentacija                 3221</t>
  </si>
  <si>
    <t>nastavni materijal-radionica                3221</t>
  </si>
  <si>
    <t>lož ulje                                             3223</t>
  </si>
  <si>
    <t>mater.  Za tekuće i invest.odrobj        3224</t>
  </si>
  <si>
    <t>komunalne usluge                            3234</t>
  </si>
  <si>
    <t>zakupnine i najamnine                      3235</t>
  </si>
  <si>
    <t>zdravstveni pregled zapos                 3236</t>
  </si>
  <si>
    <t>sitan inventar                                    3225</t>
  </si>
  <si>
    <t>ostali rashodi poslovanja                   32999</t>
  </si>
  <si>
    <t>natječaji, oglasi,reklame                   3233</t>
  </si>
  <si>
    <t>električna energija                             3223</t>
  </si>
  <si>
    <t>jubilarna nagrada                   31212</t>
  </si>
  <si>
    <t>smjenski rad - ovrhe             31219</t>
  </si>
  <si>
    <t>naknada za smrtni slučaj        31215</t>
  </si>
  <si>
    <t>naknada za duže bolovanje 31215</t>
  </si>
  <si>
    <t>usluge pri registraciji prijev. Sredstava</t>
  </si>
  <si>
    <t>pokloni djeci                      31213</t>
  </si>
  <si>
    <t>božićnica                              31213</t>
  </si>
  <si>
    <t>namještaj drvo,ostali                               422</t>
  </si>
  <si>
    <t>UKUPNO</t>
  </si>
  <si>
    <t>IZVORI FINACIRANJA</t>
  </si>
  <si>
    <t>Državni proračun</t>
  </si>
  <si>
    <t>Županijski proračun</t>
  </si>
  <si>
    <t>1. Izdaci za zaposlene:                                             31</t>
  </si>
  <si>
    <t>2.  Materijalni rashodi                                              32</t>
  </si>
  <si>
    <t>3. Financijski izdaci                                                  34</t>
  </si>
  <si>
    <t>4. Rashodi za nabavu dugotr.imovine                      42</t>
  </si>
  <si>
    <t xml:space="preserve">telefon ,poštarina                               3231                                       </t>
  </si>
  <si>
    <t xml:space="preserve"> bruto plaće zaposlenika + mentorstvo        31111</t>
  </si>
  <si>
    <t>usluge tekućeg i investic. odražav      3232</t>
  </si>
  <si>
    <t>potpora za novorođeno dijete</t>
  </si>
  <si>
    <t>4.</t>
  </si>
  <si>
    <t>Obrazovanje odraslih</t>
  </si>
  <si>
    <t>službena i radna odjeća i obuća     3227</t>
  </si>
  <si>
    <t>službena putovanja                           32411</t>
  </si>
  <si>
    <t xml:space="preserve"> knjige-škola ,                                424</t>
  </si>
  <si>
    <t xml:space="preserve">  - Naknada tr.za zaposlene                                                321</t>
  </si>
  <si>
    <t xml:space="preserve"> - Rashodi za materijal i energiju                                    322</t>
  </si>
  <si>
    <t xml:space="preserve"> - Rashodi za usluge                                                           323</t>
  </si>
  <si>
    <t xml:space="preserve">  - Troškovi osoba izvan radnog odnosa                             324</t>
  </si>
  <si>
    <t xml:space="preserve"> - Ostali nespomenuti rashodi poslovanja                            329</t>
  </si>
  <si>
    <t xml:space="preserve">                         Dragan Pavelin,dipl.ing</t>
  </si>
  <si>
    <t xml:space="preserve">gorivo-Školski brod                                               3223           </t>
  </si>
  <si>
    <t>oprema-Županijska vijeća</t>
  </si>
  <si>
    <t>intelektualne usluge                      3237</t>
  </si>
  <si>
    <t>ostale usluge                              3239</t>
  </si>
  <si>
    <t>reprezentacija                                32931</t>
  </si>
  <si>
    <t>županijska natjecanja             329993</t>
  </si>
  <si>
    <t>SEMEP                            323998</t>
  </si>
  <si>
    <t>ostale pristojbe i naknade                      32954</t>
  </si>
  <si>
    <t>naknada za nezapošljavanje invalida   32955</t>
  </si>
  <si>
    <t>računalne usluge                         3238</t>
  </si>
  <si>
    <t>oprema                   422</t>
  </si>
  <si>
    <t>nagrada za godišnji odmor    31216</t>
  </si>
  <si>
    <t>Županijska natjecanja                     32919</t>
  </si>
  <si>
    <t>naknada za prijevoz škola 2                         3212</t>
  </si>
  <si>
    <t>naknada za prijevoz  škola 1                         3212</t>
  </si>
  <si>
    <t>2. Sredstva EU                                                                           638</t>
  </si>
  <si>
    <t>3. Kamate na depozite po viđenju                                            641</t>
  </si>
  <si>
    <t>4.Prihodi od obrazovanja odraslih                                          661</t>
  </si>
  <si>
    <t>službena putovanja                           3211</t>
  </si>
  <si>
    <t>zatezne kamate             3433</t>
  </si>
  <si>
    <t xml:space="preserve">       R a v n a t e lj</t>
  </si>
  <si>
    <t>Sredstva EU</t>
  </si>
  <si>
    <t xml:space="preserve"> doprinos na plaću   - 17,2%      313</t>
  </si>
  <si>
    <t>nastava na poligonu Antipiros,ISO   32399</t>
  </si>
  <si>
    <t>za 2017 godinu</t>
  </si>
  <si>
    <t>otpremnina ( za 5 djelatnika)                           31214</t>
  </si>
  <si>
    <t>Razlika prihoda i rashoda za 2017 godinu</t>
  </si>
  <si>
    <t>1. Prihodi iz državnog proračuna za zap.           63612</t>
  </si>
  <si>
    <t>Viškovi iz prethodnih godina</t>
  </si>
  <si>
    <t>Klasa:400-02/17-01/01</t>
  </si>
  <si>
    <t>Sufinanciranje prijvoza učenika                     3722</t>
  </si>
  <si>
    <t>Rashodi za usluge-decentralizacija</t>
  </si>
  <si>
    <t>Učenički servis</t>
  </si>
  <si>
    <t>5.Prihodi po posebnim propisima                                            652</t>
  </si>
  <si>
    <t>Participacija učenika                                                            6526</t>
  </si>
  <si>
    <t>6. Tekuće donacije                                                                    663</t>
  </si>
  <si>
    <t>7. Prihodi iz županijskog proračuna                    67111</t>
  </si>
  <si>
    <t>8. Prihodi od prodaje stanova                              721</t>
  </si>
  <si>
    <t>9. Viškovi iz prethodnih godina</t>
  </si>
  <si>
    <t>Radovi u školi-parketi                                                        3232</t>
  </si>
  <si>
    <t>REBALANS III</t>
  </si>
  <si>
    <t>Tekuće  donacije</t>
  </si>
  <si>
    <t>Participacija</t>
  </si>
  <si>
    <t>Split,10.11.2017.</t>
  </si>
  <si>
    <t>Ur. Broj:2181-79/17-05-03</t>
  </si>
  <si>
    <t>4.Pomoći                                                                    37</t>
  </si>
  <si>
    <t>uredski materijal                                   3221</t>
  </si>
  <si>
    <t>Sredstva Erasmus</t>
  </si>
  <si>
    <t>USVOJENO NA ŠKOLSKOM ODBORU 15.11.2017.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</si>
</sst>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  <numFmt numFmtId="166" formatCode="#,##0.000"/>
    <numFmt numFmtId="167" formatCode="#,##0.0"/>
    <numFmt numFmtId="168" formatCode="_-* #,##0.000\ _k_n_-;\-* #,##0.000\ _k_n_-;_-* &quot;-&quot;??\ _k_n_-;_-@_-"/>
    <numFmt numFmtId="169" formatCode="_-* #,##0.0000\ _k_n_-;\-* #,##0.0000\ _k_n_-;_-* &quot;-&quot;??\ _k_n_-;_-@_-"/>
    <numFmt numFmtId="170" formatCode="_-* #,##0.00000\ _k_n_-;\-* #,##0.00000\ _k_n_-;_-* &quot;-&quot;??\ _k_n_-;_-@_-"/>
    <numFmt numFmtId="171" formatCode="_-* #,##0.0\ _k_n_-;\-* #,##0.0\ _k_n_-;_-* &quot;-&quot;??\ _k_n_-;_-@_-"/>
    <numFmt numFmtId="172" formatCode="_-* #,##0\ _k_n_-;\-* #,##0\ _k_n_-;_-* &quot;-&quot;??\ _k_n_-;_-@_-"/>
  </numFmts>
  <fonts count="4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color indexed="14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color indexed="14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4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4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4"/>
  <sheetViews>
    <sheetView tabSelected="1" view="pageBreakPreview" zoomScaleNormal="75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47.140625" style="0" customWidth="1"/>
    <col min="2" max="2" width="10.421875" style="0" customWidth="1"/>
    <col min="3" max="3" width="10.28125" style="0" customWidth="1"/>
    <col min="4" max="4" width="8.8515625" style="0" customWidth="1"/>
    <col min="5" max="5" width="7.7109375" style="0" customWidth="1"/>
    <col min="6" max="6" width="8.8515625" style="0" customWidth="1"/>
    <col min="7" max="7" width="7.8515625" style="0" customWidth="1"/>
    <col min="8" max="8" width="8.421875" style="0" customWidth="1"/>
    <col min="9" max="9" width="8.140625" style="0" customWidth="1"/>
    <col min="10" max="10" width="12.00390625" style="0" customWidth="1"/>
    <col min="11" max="11" width="11.57421875" style="0" customWidth="1"/>
    <col min="12" max="12" width="12.421875" style="0" customWidth="1"/>
  </cols>
  <sheetData>
    <row r="1" spans="1:11" ht="12.75">
      <c r="A1" s="2" t="s">
        <v>1</v>
      </c>
      <c r="B1" s="2"/>
      <c r="C1" s="2"/>
      <c r="D1" s="2" t="s">
        <v>0</v>
      </c>
      <c r="E1" s="2"/>
      <c r="F1" s="2"/>
      <c r="G1" s="2"/>
      <c r="H1" s="2"/>
      <c r="I1" s="2"/>
      <c r="J1" s="2"/>
      <c r="K1" s="21"/>
    </row>
    <row r="2" spans="1:11" ht="12.75">
      <c r="A2" s="2" t="s">
        <v>8</v>
      </c>
      <c r="B2" s="3" t="s">
        <v>100</v>
      </c>
      <c r="C2" s="2"/>
      <c r="D2" s="2" t="s">
        <v>84</v>
      </c>
      <c r="E2" s="2"/>
      <c r="F2" s="2"/>
      <c r="G2" s="2"/>
      <c r="H2" s="2"/>
      <c r="I2" s="2"/>
      <c r="J2" s="2"/>
      <c r="K2" s="21"/>
    </row>
    <row r="3" spans="1:11" ht="12.75">
      <c r="A3" s="3" t="s">
        <v>108</v>
      </c>
      <c r="B3" s="2"/>
      <c r="C3" s="2"/>
      <c r="D3" s="2"/>
      <c r="E3" s="2"/>
      <c r="F3" s="2"/>
      <c r="G3" s="2"/>
      <c r="H3" s="2"/>
      <c r="I3" s="2"/>
      <c r="J3" s="2"/>
      <c r="K3" s="21"/>
    </row>
    <row r="4" spans="1:19" ht="30" customHeight="1">
      <c r="A4" s="19" t="s">
        <v>38</v>
      </c>
      <c r="B4" s="26" t="s">
        <v>39</v>
      </c>
      <c r="C4" s="27" t="s">
        <v>40</v>
      </c>
      <c r="D4" s="27" t="s">
        <v>50</v>
      </c>
      <c r="E4" s="26" t="s">
        <v>107</v>
      </c>
      <c r="F4" s="27" t="s">
        <v>101</v>
      </c>
      <c r="G4" s="27" t="s">
        <v>102</v>
      </c>
      <c r="H4" s="29" t="s">
        <v>88</v>
      </c>
      <c r="I4" s="29" t="s">
        <v>81</v>
      </c>
      <c r="J4" s="28" t="s">
        <v>37</v>
      </c>
      <c r="K4" s="21"/>
      <c r="S4" t="s">
        <v>2</v>
      </c>
    </row>
    <row r="5" spans="1:11" ht="12.7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21"/>
    </row>
    <row r="6" spans="1:11" ht="12.75">
      <c r="A6" s="10" t="s">
        <v>87</v>
      </c>
      <c r="B6" s="30">
        <v>8735263</v>
      </c>
      <c r="C6" s="31"/>
      <c r="D6" s="31"/>
      <c r="E6" s="31"/>
      <c r="F6" s="31"/>
      <c r="G6" s="31"/>
      <c r="H6" s="31"/>
      <c r="I6" s="31"/>
      <c r="J6" s="30">
        <f>B6</f>
        <v>8735263</v>
      </c>
      <c r="K6" s="21"/>
    </row>
    <row r="7" spans="1:11" ht="12.75">
      <c r="A7" s="10" t="s">
        <v>75</v>
      </c>
      <c r="B7" s="31"/>
      <c r="C7" s="31"/>
      <c r="D7" s="31"/>
      <c r="E7" s="30">
        <v>2000</v>
      </c>
      <c r="F7" s="30"/>
      <c r="G7" s="30"/>
      <c r="H7" s="30"/>
      <c r="I7" s="30">
        <v>50000</v>
      </c>
      <c r="J7" s="30">
        <v>52000</v>
      </c>
      <c r="K7" s="21"/>
    </row>
    <row r="8" spans="1:11" ht="12.75">
      <c r="A8" s="10" t="s">
        <v>76</v>
      </c>
      <c r="B8" s="31"/>
      <c r="C8" s="31"/>
      <c r="D8" s="32">
        <v>300</v>
      </c>
      <c r="E8" s="33"/>
      <c r="F8" s="33"/>
      <c r="G8" s="33"/>
      <c r="H8" s="30"/>
      <c r="I8" s="30"/>
      <c r="J8" s="30">
        <v>300</v>
      </c>
      <c r="K8" s="21"/>
    </row>
    <row r="9" spans="1:11" ht="12.75">
      <c r="A9" s="10" t="s">
        <v>77</v>
      </c>
      <c r="B9" s="34"/>
      <c r="C9" s="34"/>
      <c r="D9" s="30">
        <v>590000</v>
      </c>
      <c r="E9" s="30"/>
      <c r="F9" s="30"/>
      <c r="G9" s="30"/>
      <c r="H9" s="34"/>
      <c r="I9" s="34"/>
      <c r="J9" s="30">
        <v>590000</v>
      </c>
      <c r="K9" s="21"/>
    </row>
    <row r="10" spans="1:11" ht="12.75">
      <c r="A10" s="5" t="s">
        <v>92</v>
      </c>
      <c r="B10" s="34"/>
      <c r="C10" s="34"/>
      <c r="D10" s="30">
        <v>130000</v>
      </c>
      <c r="E10" s="30"/>
      <c r="F10" s="30"/>
      <c r="G10" s="30"/>
      <c r="H10" s="34"/>
      <c r="I10" s="34"/>
      <c r="J10" s="30">
        <v>130000</v>
      </c>
      <c r="K10" s="21"/>
    </row>
    <row r="11" spans="1:11" ht="12.75">
      <c r="A11" s="10" t="s">
        <v>93</v>
      </c>
      <c r="B11" s="34"/>
      <c r="C11" s="34"/>
      <c r="D11" s="30"/>
      <c r="E11" s="30"/>
      <c r="F11" s="30"/>
      <c r="G11" s="30"/>
      <c r="H11" s="34"/>
      <c r="I11" s="34"/>
      <c r="J11" s="30"/>
      <c r="K11" s="21"/>
    </row>
    <row r="12" spans="1:11" ht="12.75">
      <c r="A12" s="5" t="s">
        <v>94</v>
      </c>
      <c r="B12" s="34"/>
      <c r="C12" s="34"/>
      <c r="D12" s="30"/>
      <c r="E12" s="30"/>
      <c r="F12" s="30"/>
      <c r="G12" s="30">
        <v>63000</v>
      </c>
      <c r="H12" s="34"/>
      <c r="I12" s="34"/>
      <c r="J12" s="30">
        <v>63000</v>
      </c>
      <c r="K12" s="21"/>
    </row>
    <row r="13" spans="1:12" ht="12.75">
      <c r="A13" s="10" t="s">
        <v>95</v>
      </c>
      <c r="B13" s="34"/>
      <c r="C13" s="34"/>
      <c r="D13" s="34"/>
      <c r="E13" s="34"/>
      <c r="F13" s="30">
        <v>47000</v>
      </c>
      <c r="G13" s="30"/>
      <c r="H13" s="30"/>
      <c r="I13" s="30"/>
      <c r="J13" s="30">
        <v>47000</v>
      </c>
      <c r="K13" s="22"/>
      <c r="L13" s="1"/>
    </row>
    <row r="14" spans="1:12" ht="12.75">
      <c r="A14" s="10" t="s">
        <v>96</v>
      </c>
      <c r="B14" s="34"/>
      <c r="C14" s="30">
        <v>2280448</v>
      </c>
      <c r="D14" s="30"/>
      <c r="E14" s="30"/>
      <c r="F14" s="30"/>
      <c r="G14" s="30"/>
      <c r="H14" s="34"/>
      <c r="I14" s="34"/>
      <c r="J14" s="30">
        <f>C14</f>
        <v>2280448</v>
      </c>
      <c r="K14" s="22"/>
      <c r="L14" s="1"/>
    </row>
    <row r="15" spans="1:12" ht="12.75">
      <c r="A15" s="10" t="s">
        <v>97</v>
      </c>
      <c r="B15" s="34"/>
      <c r="C15" s="34"/>
      <c r="D15" s="34"/>
      <c r="E15" s="34"/>
      <c r="F15" s="34"/>
      <c r="G15" s="34"/>
      <c r="H15" s="30">
        <v>1700</v>
      </c>
      <c r="I15" s="30"/>
      <c r="J15" s="30">
        <v>1700</v>
      </c>
      <c r="K15" s="22"/>
      <c r="L15" s="1"/>
    </row>
    <row r="16" spans="1:12" ht="12.75">
      <c r="A16" s="10" t="s">
        <v>98</v>
      </c>
      <c r="B16" s="34"/>
      <c r="C16" s="34"/>
      <c r="D16" s="34"/>
      <c r="E16" s="34"/>
      <c r="F16" s="34"/>
      <c r="G16" s="34"/>
      <c r="H16" s="30">
        <v>79951.42</v>
      </c>
      <c r="I16" s="30"/>
      <c r="J16" s="30">
        <v>79951.42</v>
      </c>
      <c r="K16" s="22"/>
      <c r="L16" s="1"/>
    </row>
    <row r="17" spans="1:12" ht="12.75">
      <c r="A17" s="5" t="s">
        <v>5</v>
      </c>
      <c r="B17" s="30">
        <f>B6</f>
        <v>8735263</v>
      </c>
      <c r="C17" s="30">
        <f>C14</f>
        <v>2280448</v>
      </c>
      <c r="D17" s="30">
        <f>D9+D8+D10</f>
        <v>720300</v>
      </c>
      <c r="E17" s="30">
        <f>E7</f>
        <v>2000</v>
      </c>
      <c r="F17" s="30">
        <f>F13+F12</f>
        <v>47000</v>
      </c>
      <c r="G17" s="30">
        <f>G13+G12</f>
        <v>63000</v>
      </c>
      <c r="H17" s="30">
        <f>H16</f>
        <v>79951.42</v>
      </c>
      <c r="I17" s="30">
        <v>50000</v>
      </c>
      <c r="J17" s="30">
        <f>SUM(J6:J16)</f>
        <v>11979662.42</v>
      </c>
      <c r="K17" s="22"/>
      <c r="L17" s="1"/>
    </row>
    <row r="18" spans="2:12" ht="12.75">
      <c r="B18" s="13"/>
      <c r="C18" s="13"/>
      <c r="D18" s="13"/>
      <c r="E18" s="13"/>
      <c r="F18" s="13"/>
      <c r="G18" s="13"/>
      <c r="H18" s="13"/>
      <c r="I18" s="13"/>
      <c r="J18" s="13"/>
      <c r="K18" s="22"/>
      <c r="L18" s="1"/>
    </row>
    <row r="19" spans="1:12" ht="12.75">
      <c r="A19" s="5" t="s">
        <v>6</v>
      </c>
      <c r="B19" s="34"/>
      <c r="C19" s="34"/>
      <c r="D19" s="34"/>
      <c r="E19" s="34"/>
      <c r="F19" s="34"/>
      <c r="G19" s="34"/>
      <c r="H19" s="34"/>
      <c r="I19" s="34"/>
      <c r="J19" s="34"/>
      <c r="K19" s="22"/>
      <c r="L19" s="1"/>
    </row>
    <row r="20" spans="1:12" ht="12.75">
      <c r="A20" s="11" t="s">
        <v>41</v>
      </c>
      <c r="B20" s="35">
        <f aca="true" t="shared" si="0" ref="B20:H20">SUM(B21:B22)</f>
        <v>8321200</v>
      </c>
      <c r="C20" s="35">
        <f t="shared" si="0"/>
        <v>0</v>
      </c>
      <c r="D20" s="35">
        <f t="shared" si="0"/>
        <v>649765</v>
      </c>
      <c r="E20" s="35">
        <f t="shared" si="0"/>
        <v>0</v>
      </c>
      <c r="F20" s="35">
        <f t="shared" si="0"/>
        <v>0</v>
      </c>
      <c r="G20" s="36"/>
      <c r="H20" s="35">
        <f t="shared" si="0"/>
        <v>35160</v>
      </c>
      <c r="I20" s="36"/>
      <c r="J20" s="35">
        <f>SUM(J21:J23)</f>
        <v>9342008</v>
      </c>
      <c r="K20" s="22"/>
      <c r="L20" s="1"/>
    </row>
    <row r="21" spans="1:12" ht="12.75">
      <c r="A21" s="5" t="s">
        <v>46</v>
      </c>
      <c r="B21" s="34">
        <v>7100000</v>
      </c>
      <c r="C21" s="34">
        <v>0</v>
      </c>
      <c r="D21" s="34">
        <v>554400</v>
      </c>
      <c r="E21" s="34"/>
      <c r="F21" s="34"/>
      <c r="G21" s="34"/>
      <c r="H21" s="34">
        <v>30000</v>
      </c>
      <c r="I21" s="34"/>
      <c r="J21" s="34">
        <f>B21+C21+D21+H21</f>
        <v>7684400</v>
      </c>
      <c r="K21" s="22"/>
      <c r="L21" s="1"/>
    </row>
    <row r="22" spans="1:12" ht="12.75">
      <c r="A22" s="5" t="s">
        <v>82</v>
      </c>
      <c r="B22" s="34">
        <v>1221200</v>
      </c>
      <c r="C22" s="34">
        <v>0</v>
      </c>
      <c r="D22" s="34">
        <v>95365</v>
      </c>
      <c r="E22" s="34"/>
      <c r="F22" s="34"/>
      <c r="G22" s="34"/>
      <c r="H22" s="34">
        <v>5160</v>
      </c>
      <c r="I22" s="34"/>
      <c r="J22" s="34">
        <f>B22+C22+D22+H22</f>
        <v>1321725</v>
      </c>
      <c r="K22" s="22"/>
      <c r="L22" s="1"/>
    </row>
    <row r="23" spans="1:12" ht="12.75">
      <c r="A23" s="5" t="s">
        <v>11</v>
      </c>
      <c r="B23" s="35">
        <f>SUM(B24:B32)</f>
        <v>345463</v>
      </c>
      <c r="C23" s="35">
        <f>SUM(C24:C31)</f>
        <v>0</v>
      </c>
      <c r="D23" s="35">
        <f>SUM(D24:D31)</f>
        <v>2500</v>
      </c>
      <c r="E23" s="35"/>
      <c r="F23" s="35"/>
      <c r="G23" s="35"/>
      <c r="H23" s="35">
        <f>SUM(H24:H31)</f>
        <v>0</v>
      </c>
      <c r="I23" s="35"/>
      <c r="J23" s="35">
        <f>SUM(J24:J32)</f>
        <v>335883</v>
      </c>
      <c r="K23" s="22"/>
      <c r="L23" s="1"/>
    </row>
    <row r="24" spans="1:12" ht="12.75">
      <c r="A24" s="12" t="s">
        <v>71</v>
      </c>
      <c r="B24" s="34">
        <v>95000</v>
      </c>
      <c r="C24" s="34">
        <v>0</v>
      </c>
      <c r="D24" s="34">
        <v>1250</v>
      </c>
      <c r="E24" s="34"/>
      <c r="F24" s="34"/>
      <c r="G24" s="34"/>
      <c r="H24" s="34">
        <v>0</v>
      </c>
      <c r="I24" s="34"/>
      <c r="J24" s="34">
        <f>B24+C24+D24+H24</f>
        <v>96250</v>
      </c>
      <c r="K24" s="22"/>
      <c r="L24" s="1"/>
    </row>
    <row r="25" spans="1:12" ht="12.75">
      <c r="A25" s="12" t="s">
        <v>29</v>
      </c>
      <c r="B25" s="34">
        <v>48500</v>
      </c>
      <c r="C25" s="34">
        <v>0</v>
      </c>
      <c r="D25" s="34">
        <v>0</v>
      </c>
      <c r="E25" s="34"/>
      <c r="F25" s="34"/>
      <c r="G25" s="34"/>
      <c r="H25" s="34">
        <v>0</v>
      </c>
      <c r="I25" s="34"/>
      <c r="J25" s="34">
        <v>36420</v>
      </c>
      <c r="K25" s="22"/>
      <c r="L25" s="1"/>
    </row>
    <row r="26" spans="1:12" ht="12.75">
      <c r="A26" s="12" t="s">
        <v>30</v>
      </c>
      <c r="B26" s="34">
        <v>0</v>
      </c>
      <c r="C26" s="34">
        <v>0</v>
      </c>
      <c r="D26" s="34">
        <v>0</v>
      </c>
      <c r="E26" s="34"/>
      <c r="F26" s="34"/>
      <c r="G26" s="34"/>
      <c r="H26" s="34">
        <f>J26-B26-D26-C26</f>
        <v>0</v>
      </c>
      <c r="I26" s="34"/>
      <c r="J26" s="34">
        <v>0</v>
      </c>
      <c r="K26" s="22"/>
      <c r="L26" s="1"/>
    </row>
    <row r="27" spans="1:12" ht="12.75" customHeight="1">
      <c r="A27" s="12" t="s">
        <v>35</v>
      </c>
      <c r="B27" s="34">
        <v>95000</v>
      </c>
      <c r="C27" s="34">
        <v>0</v>
      </c>
      <c r="D27" s="34">
        <v>1250</v>
      </c>
      <c r="E27" s="34"/>
      <c r="F27" s="34"/>
      <c r="G27" s="34"/>
      <c r="H27" s="34">
        <v>0</v>
      </c>
      <c r="I27" s="34"/>
      <c r="J27" s="34">
        <v>96250</v>
      </c>
      <c r="K27" s="22"/>
      <c r="L27" s="1"/>
    </row>
    <row r="28" spans="1:12" ht="12.75">
      <c r="A28" s="12" t="s">
        <v>85</v>
      </c>
      <c r="B28" s="34">
        <v>60000</v>
      </c>
      <c r="C28" s="34">
        <v>0</v>
      </c>
      <c r="D28" s="34">
        <v>0</v>
      </c>
      <c r="E28" s="34"/>
      <c r="F28" s="34"/>
      <c r="G28" s="34"/>
      <c r="H28" s="34">
        <v>0</v>
      </c>
      <c r="I28" s="34"/>
      <c r="J28" s="34">
        <v>60000</v>
      </c>
      <c r="K28" s="22"/>
      <c r="L28" s="1"/>
    </row>
    <row r="29" spans="1:12" ht="12.75">
      <c r="A29" s="12" t="s">
        <v>31</v>
      </c>
      <c r="B29" s="34">
        <v>29000</v>
      </c>
      <c r="C29" s="34">
        <v>0</v>
      </c>
      <c r="D29" s="34">
        <v>0</v>
      </c>
      <c r="E29" s="34"/>
      <c r="F29" s="34"/>
      <c r="G29" s="34"/>
      <c r="H29" s="34">
        <v>0</v>
      </c>
      <c r="I29" s="34"/>
      <c r="J29" s="34">
        <v>29000</v>
      </c>
      <c r="K29" s="22"/>
      <c r="L29" s="1"/>
    </row>
    <row r="30" spans="1:12" ht="12.75">
      <c r="A30" s="5" t="s">
        <v>32</v>
      </c>
      <c r="B30" s="34">
        <v>3800</v>
      </c>
      <c r="C30" s="34">
        <v>0</v>
      </c>
      <c r="D30" s="34">
        <v>0</v>
      </c>
      <c r="E30" s="34"/>
      <c r="F30" s="34"/>
      <c r="G30" s="34"/>
      <c r="H30" s="34">
        <v>0</v>
      </c>
      <c r="I30" s="34"/>
      <c r="J30" s="34">
        <v>3800</v>
      </c>
      <c r="K30" s="22"/>
      <c r="L30" s="1"/>
    </row>
    <row r="31" spans="1:12" ht="12.75">
      <c r="A31" s="5" t="s">
        <v>34</v>
      </c>
      <c r="B31" s="34">
        <v>12500</v>
      </c>
      <c r="C31" s="34">
        <v>0</v>
      </c>
      <c r="D31" s="34">
        <v>0</v>
      </c>
      <c r="E31" s="34"/>
      <c r="F31" s="34"/>
      <c r="G31" s="34"/>
      <c r="H31" s="34">
        <f>J31-B31-D31-C31</f>
        <v>0</v>
      </c>
      <c r="I31" s="34"/>
      <c r="J31" s="34">
        <v>12500</v>
      </c>
      <c r="K31" s="22"/>
      <c r="L31" s="1"/>
    </row>
    <row r="32" spans="1:12" ht="12.75">
      <c r="A32" s="5" t="s">
        <v>48</v>
      </c>
      <c r="B32" s="34">
        <v>1663</v>
      </c>
      <c r="C32" s="34">
        <v>0</v>
      </c>
      <c r="D32" s="34">
        <v>0</v>
      </c>
      <c r="E32" s="34"/>
      <c r="F32" s="34"/>
      <c r="G32" s="34"/>
      <c r="H32" s="34">
        <f>J32-B32-D32-C32</f>
        <v>0</v>
      </c>
      <c r="I32" s="34"/>
      <c r="J32" s="34">
        <v>1663</v>
      </c>
      <c r="K32" s="7"/>
      <c r="L32" s="1"/>
    </row>
    <row r="33" spans="1:12" ht="12.75">
      <c r="A33" s="10" t="s">
        <v>42</v>
      </c>
      <c r="B33" s="35">
        <f aca="true" t="shared" si="1" ref="B33:H33">B34+B40+B50+B66+B68</f>
        <v>54600</v>
      </c>
      <c r="C33" s="35">
        <f t="shared" si="1"/>
        <v>920048</v>
      </c>
      <c r="D33" s="35">
        <f t="shared" si="1"/>
        <v>60735</v>
      </c>
      <c r="E33" s="35">
        <f t="shared" si="1"/>
        <v>200</v>
      </c>
      <c r="F33" s="35">
        <f t="shared" si="1"/>
        <v>30200</v>
      </c>
      <c r="G33" s="35">
        <f t="shared" si="1"/>
        <v>23000</v>
      </c>
      <c r="H33" s="35">
        <f t="shared" si="1"/>
        <v>29391.42</v>
      </c>
      <c r="I33" s="35"/>
      <c r="J33" s="35">
        <f>J34+J40+J50+J66+J68+J64</f>
        <v>1433174.42</v>
      </c>
      <c r="K33" s="22"/>
      <c r="L33" s="1"/>
    </row>
    <row r="34" spans="1:12" ht="12.75">
      <c r="A34" s="8" t="s">
        <v>54</v>
      </c>
      <c r="B34" s="30">
        <f aca="true" t="shared" si="2" ref="B34:H34">SUM(B35:B39)</f>
        <v>4500</v>
      </c>
      <c r="C34" s="30">
        <f t="shared" si="2"/>
        <v>223760</v>
      </c>
      <c r="D34" s="30">
        <f t="shared" si="2"/>
        <v>3750</v>
      </c>
      <c r="E34" s="30">
        <f t="shared" si="2"/>
        <v>0</v>
      </c>
      <c r="F34" s="30">
        <f t="shared" si="2"/>
        <v>12100</v>
      </c>
      <c r="G34" s="30"/>
      <c r="H34" s="30">
        <f t="shared" si="2"/>
        <v>12299.21</v>
      </c>
      <c r="I34" s="30"/>
      <c r="J34" s="30">
        <f>SUM(J35:J39)</f>
        <v>256409.21</v>
      </c>
      <c r="K34" s="22"/>
      <c r="L34" s="1"/>
    </row>
    <row r="35" spans="1:12" ht="12.75">
      <c r="A35" s="6" t="s">
        <v>78</v>
      </c>
      <c r="B35" s="34">
        <v>4500</v>
      </c>
      <c r="C35" s="34">
        <v>49760</v>
      </c>
      <c r="D35" s="34"/>
      <c r="E35" s="34"/>
      <c r="F35" s="34">
        <v>12100</v>
      </c>
      <c r="G35" s="34"/>
      <c r="H35" s="34">
        <v>12299.21</v>
      </c>
      <c r="I35" s="34"/>
      <c r="J35" s="34">
        <f>SUM(B35:H35)</f>
        <v>78659.20999999999</v>
      </c>
      <c r="K35" s="22"/>
      <c r="L35" s="1"/>
    </row>
    <row r="36" spans="1:12" ht="31.5" customHeight="1">
      <c r="A36" s="19" t="s">
        <v>38</v>
      </c>
      <c r="B36" s="26" t="s">
        <v>39</v>
      </c>
      <c r="C36" s="27" t="s">
        <v>40</v>
      </c>
      <c r="D36" s="26" t="s">
        <v>50</v>
      </c>
      <c r="E36" s="26" t="s">
        <v>107</v>
      </c>
      <c r="F36" s="27" t="s">
        <v>101</v>
      </c>
      <c r="G36" s="27" t="s">
        <v>102</v>
      </c>
      <c r="H36" s="29" t="s">
        <v>88</v>
      </c>
      <c r="I36" s="29" t="s">
        <v>81</v>
      </c>
      <c r="J36" s="28" t="s">
        <v>37</v>
      </c>
      <c r="K36" s="22"/>
      <c r="L36" s="1"/>
    </row>
    <row r="37" spans="1:12" ht="12.75">
      <c r="A37" s="6" t="s">
        <v>73</v>
      </c>
      <c r="B37" s="34"/>
      <c r="C37" s="34"/>
      <c r="D37" s="34">
        <v>3750</v>
      </c>
      <c r="E37" s="34"/>
      <c r="F37" s="34"/>
      <c r="G37" s="34"/>
      <c r="H37" s="34">
        <v>0</v>
      </c>
      <c r="I37" s="34"/>
      <c r="J37" s="34">
        <f>SUM(B37:H37)</f>
        <v>3750</v>
      </c>
      <c r="K37" s="22"/>
      <c r="L37" s="1"/>
    </row>
    <row r="38" spans="1:12" ht="12.75">
      <c r="A38" s="6" t="s">
        <v>74</v>
      </c>
      <c r="B38" s="34"/>
      <c r="C38" s="34">
        <v>166000</v>
      </c>
      <c r="D38" s="34"/>
      <c r="E38" s="34"/>
      <c r="F38" s="34"/>
      <c r="G38" s="34"/>
      <c r="H38" s="34">
        <v>0</v>
      </c>
      <c r="I38" s="34"/>
      <c r="J38" s="34">
        <f>SUM(B38:H38)</f>
        <v>166000</v>
      </c>
      <c r="K38" s="22"/>
      <c r="L38" s="1"/>
    </row>
    <row r="39" spans="1:12" ht="12.75">
      <c r="A39" s="6" t="s">
        <v>17</v>
      </c>
      <c r="B39" s="34"/>
      <c r="C39" s="34">
        <v>8000</v>
      </c>
      <c r="D39" s="34"/>
      <c r="E39" s="34"/>
      <c r="F39" s="34"/>
      <c r="G39" s="34"/>
      <c r="H39" s="34"/>
      <c r="I39" s="34"/>
      <c r="J39" s="34">
        <f>SUM(B39:H39)</f>
        <v>8000</v>
      </c>
      <c r="K39" s="22"/>
      <c r="L39" s="1"/>
    </row>
    <row r="40" spans="1:12" ht="12.75">
      <c r="A40" s="8" t="s">
        <v>55</v>
      </c>
      <c r="B40" s="30">
        <f aca="true" t="shared" si="3" ref="B40:J40">SUM(B41:B49)</f>
        <v>19100</v>
      </c>
      <c r="C40" s="30">
        <f t="shared" si="3"/>
        <v>409400</v>
      </c>
      <c r="D40" s="30">
        <f t="shared" si="3"/>
        <v>2800</v>
      </c>
      <c r="E40" s="30">
        <f t="shared" si="3"/>
        <v>200</v>
      </c>
      <c r="F40" s="30">
        <f t="shared" si="3"/>
        <v>0</v>
      </c>
      <c r="G40" s="30"/>
      <c r="H40" s="30">
        <f t="shared" si="3"/>
        <v>8192.21</v>
      </c>
      <c r="I40" s="30">
        <f t="shared" si="3"/>
        <v>0</v>
      </c>
      <c r="J40" s="30">
        <f t="shared" si="3"/>
        <v>439692.20999999996</v>
      </c>
      <c r="K40" s="7"/>
      <c r="L40" s="1"/>
    </row>
    <row r="41" spans="1:12" ht="12.75">
      <c r="A41" s="6" t="s">
        <v>106</v>
      </c>
      <c r="B41" s="34"/>
      <c r="C41" s="34">
        <v>57400</v>
      </c>
      <c r="D41" s="34"/>
      <c r="E41" s="34"/>
      <c r="F41" s="34"/>
      <c r="G41" s="34"/>
      <c r="H41" s="34">
        <v>8192.21</v>
      </c>
      <c r="I41" s="34"/>
      <c r="J41" s="34">
        <f aca="true" t="shared" si="4" ref="J41:J49">SUM(B41:H41)</f>
        <v>65592.20999999999</v>
      </c>
      <c r="K41" s="22"/>
      <c r="L41" s="1"/>
    </row>
    <row r="42" spans="1:12" ht="12.75">
      <c r="A42" s="12" t="s">
        <v>18</v>
      </c>
      <c r="B42" s="34"/>
      <c r="C42" s="34">
        <v>17298.75</v>
      </c>
      <c r="D42" s="34">
        <v>2050</v>
      </c>
      <c r="E42" s="34"/>
      <c r="F42" s="34"/>
      <c r="G42" s="34"/>
      <c r="H42" s="34"/>
      <c r="I42" s="34"/>
      <c r="J42" s="34">
        <f t="shared" si="4"/>
        <v>19348.75</v>
      </c>
      <c r="K42" s="22"/>
      <c r="L42" s="20"/>
    </row>
    <row r="43" spans="1:12" ht="12.75">
      <c r="A43" s="12" t="s">
        <v>19</v>
      </c>
      <c r="B43" s="34"/>
      <c r="C43" s="34">
        <v>33920</v>
      </c>
      <c r="D43" s="34"/>
      <c r="E43" s="34"/>
      <c r="F43" s="34"/>
      <c r="G43" s="34"/>
      <c r="H43" s="34"/>
      <c r="I43" s="34"/>
      <c r="J43" s="34">
        <f t="shared" si="4"/>
        <v>33920</v>
      </c>
      <c r="K43" s="22"/>
      <c r="L43" s="1"/>
    </row>
    <row r="44" spans="1:12" ht="12.75">
      <c r="A44" s="6" t="s">
        <v>60</v>
      </c>
      <c r="B44" s="34"/>
      <c r="C44" s="34">
        <v>100987</v>
      </c>
      <c r="D44" s="34"/>
      <c r="E44" s="34"/>
      <c r="F44" s="34"/>
      <c r="G44" s="34"/>
      <c r="H44" s="34"/>
      <c r="I44" s="34"/>
      <c r="J44" s="34">
        <f t="shared" si="4"/>
        <v>100987</v>
      </c>
      <c r="K44" s="22"/>
      <c r="L44" s="1"/>
    </row>
    <row r="45" spans="1:12" ht="12.75">
      <c r="A45" s="6" t="s">
        <v>28</v>
      </c>
      <c r="B45" s="34"/>
      <c r="C45" s="34">
        <v>89013</v>
      </c>
      <c r="D45" s="34"/>
      <c r="E45" s="34"/>
      <c r="F45" s="34"/>
      <c r="G45" s="34"/>
      <c r="H45" s="34"/>
      <c r="I45" s="34"/>
      <c r="J45" s="34">
        <f t="shared" si="4"/>
        <v>89013</v>
      </c>
      <c r="K45" s="22"/>
      <c r="L45" s="1"/>
    </row>
    <row r="46" spans="1:12" ht="12.75">
      <c r="A46" s="6" t="s">
        <v>20</v>
      </c>
      <c r="B46" s="34"/>
      <c r="C46" s="34">
        <v>70000</v>
      </c>
      <c r="D46" s="34"/>
      <c r="E46" s="34"/>
      <c r="F46" s="34"/>
      <c r="G46" s="34"/>
      <c r="H46" s="34"/>
      <c r="I46" s="34"/>
      <c r="J46" s="34">
        <f t="shared" si="4"/>
        <v>70000</v>
      </c>
      <c r="K46" s="22"/>
      <c r="L46" s="1"/>
    </row>
    <row r="47" spans="1:12" ht="12.75">
      <c r="A47" s="12" t="s">
        <v>21</v>
      </c>
      <c r="B47" s="34">
        <v>1000</v>
      </c>
      <c r="C47" s="34">
        <v>27755.16</v>
      </c>
      <c r="D47" s="34">
        <v>750</v>
      </c>
      <c r="E47" s="34"/>
      <c r="F47" s="34"/>
      <c r="G47" s="34"/>
      <c r="H47" s="34"/>
      <c r="I47" s="34"/>
      <c r="J47" s="34">
        <f t="shared" si="4"/>
        <v>29505.16</v>
      </c>
      <c r="K47" s="22"/>
      <c r="L47" s="1"/>
    </row>
    <row r="48" spans="1:12" ht="12.75">
      <c r="A48" s="12" t="s">
        <v>25</v>
      </c>
      <c r="B48" s="34">
        <v>18100</v>
      </c>
      <c r="C48" s="34">
        <v>12320</v>
      </c>
      <c r="D48" s="34"/>
      <c r="E48" s="34">
        <v>200</v>
      </c>
      <c r="F48" s="34"/>
      <c r="G48" s="34"/>
      <c r="H48" s="34"/>
      <c r="I48" s="34"/>
      <c r="J48" s="34">
        <f t="shared" si="4"/>
        <v>30620</v>
      </c>
      <c r="K48" s="22"/>
      <c r="L48" s="1"/>
    </row>
    <row r="49" spans="1:12" ht="12.75">
      <c r="A49" s="12" t="s">
        <v>51</v>
      </c>
      <c r="B49" s="34"/>
      <c r="C49" s="34">
        <v>706.09</v>
      </c>
      <c r="D49" s="34"/>
      <c r="E49" s="34"/>
      <c r="F49" s="34"/>
      <c r="G49" s="34"/>
      <c r="H49" s="34"/>
      <c r="I49" s="34"/>
      <c r="J49" s="34">
        <f t="shared" si="4"/>
        <v>706.09</v>
      </c>
      <c r="K49" s="22"/>
      <c r="L49" s="1"/>
    </row>
    <row r="50" spans="1:12" ht="12.75">
      <c r="A50" s="8" t="s">
        <v>56</v>
      </c>
      <c r="B50" s="30">
        <f aca="true" t="shared" si="5" ref="B50:I50">SUM(B51:B63)</f>
        <v>0</v>
      </c>
      <c r="C50" s="30">
        <f t="shared" si="5"/>
        <v>256598</v>
      </c>
      <c r="D50" s="30">
        <f t="shared" si="5"/>
        <v>47685</v>
      </c>
      <c r="E50" s="30">
        <f t="shared" si="5"/>
        <v>0</v>
      </c>
      <c r="F50" s="30">
        <f t="shared" si="5"/>
        <v>13000</v>
      </c>
      <c r="G50" s="30">
        <f t="shared" si="5"/>
        <v>20600</v>
      </c>
      <c r="H50" s="30">
        <f t="shared" si="5"/>
        <v>5100</v>
      </c>
      <c r="I50" s="30">
        <f t="shared" si="5"/>
        <v>50000</v>
      </c>
      <c r="J50" s="30">
        <f>SUM(J51:J63)</f>
        <v>392983</v>
      </c>
      <c r="K50" s="22"/>
      <c r="L50" s="1"/>
    </row>
    <row r="51" spans="1:12" ht="12.75">
      <c r="A51" s="5" t="s">
        <v>45</v>
      </c>
      <c r="B51" s="34"/>
      <c r="C51" s="34">
        <v>31356.25</v>
      </c>
      <c r="D51" s="34"/>
      <c r="E51" s="34"/>
      <c r="F51" s="34"/>
      <c r="G51" s="34"/>
      <c r="H51" s="34">
        <v>0</v>
      </c>
      <c r="I51" s="34"/>
      <c r="J51" s="34">
        <f aca="true" t="shared" si="6" ref="J51:J63">SUM(B51:H51)</f>
        <v>31356.25</v>
      </c>
      <c r="K51" s="22"/>
      <c r="L51" s="1"/>
    </row>
    <row r="52" spans="1:12" ht="12.75">
      <c r="A52" s="5" t="s">
        <v>47</v>
      </c>
      <c r="B52" s="34"/>
      <c r="C52" s="34">
        <v>73929.45</v>
      </c>
      <c r="D52" s="34"/>
      <c r="E52" s="34"/>
      <c r="F52" s="34"/>
      <c r="G52" s="34"/>
      <c r="H52" s="34"/>
      <c r="I52" s="34"/>
      <c r="J52" s="34">
        <f t="shared" si="6"/>
        <v>73929.45</v>
      </c>
      <c r="K52" s="22"/>
      <c r="L52" s="1"/>
    </row>
    <row r="53" spans="1:12" ht="12.75">
      <c r="A53" s="5"/>
      <c r="B53" s="34"/>
      <c r="C53" s="34">
        <v>0</v>
      </c>
      <c r="D53" s="34"/>
      <c r="E53" s="34"/>
      <c r="F53" s="34"/>
      <c r="G53" s="34"/>
      <c r="H53" s="34"/>
      <c r="I53" s="34"/>
      <c r="J53" s="34">
        <f t="shared" si="6"/>
        <v>0</v>
      </c>
      <c r="K53" s="22"/>
      <c r="L53" s="1"/>
    </row>
    <row r="54" spans="1:12" ht="12.75">
      <c r="A54" s="5" t="s">
        <v>27</v>
      </c>
      <c r="B54" s="34"/>
      <c r="C54" s="34">
        <v>2000</v>
      </c>
      <c r="D54" s="34">
        <v>2970</v>
      </c>
      <c r="E54" s="34"/>
      <c r="F54" s="34"/>
      <c r="G54" s="34"/>
      <c r="H54" s="34"/>
      <c r="I54" s="34"/>
      <c r="J54" s="34">
        <f t="shared" si="6"/>
        <v>4970</v>
      </c>
      <c r="K54" s="22"/>
      <c r="L54" s="1"/>
    </row>
    <row r="55" spans="1:12" ht="12.75">
      <c r="A55" s="5" t="s">
        <v>22</v>
      </c>
      <c r="B55" s="34"/>
      <c r="C55" s="34">
        <v>52156.25</v>
      </c>
      <c r="D55" s="34"/>
      <c r="E55" s="34"/>
      <c r="F55" s="34"/>
      <c r="G55" s="34"/>
      <c r="H55" s="34"/>
      <c r="I55" s="34"/>
      <c r="J55" s="34">
        <f t="shared" si="6"/>
        <v>52156.25</v>
      </c>
      <c r="K55" s="22"/>
      <c r="L55" s="1"/>
    </row>
    <row r="56" spans="1:12" ht="12.75">
      <c r="A56" s="5" t="s">
        <v>23</v>
      </c>
      <c r="B56" s="34"/>
      <c r="C56" s="34">
        <v>33200</v>
      </c>
      <c r="D56" s="34"/>
      <c r="E56" s="34"/>
      <c r="F56" s="34"/>
      <c r="G56" s="34"/>
      <c r="H56" s="34">
        <v>4600</v>
      </c>
      <c r="I56" s="34"/>
      <c r="J56" s="34">
        <f t="shared" si="6"/>
        <v>37800</v>
      </c>
      <c r="K56" s="22"/>
      <c r="L56" s="1"/>
    </row>
    <row r="57" spans="1:10" ht="12.75">
      <c r="A57" s="5" t="s">
        <v>24</v>
      </c>
      <c r="B57" s="34"/>
      <c r="C57" s="34">
        <v>9500</v>
      </c>
      <c r="D57" s="34"/>
      <c r="E57" s="34"/>
      <c r="F57" s="34"/>
      <c r="G57" s="34"/>
      <c r="H57" s="34">
        <v>500</v>
      </c>
      <c r="I57" s="34"/>
      <c r="J57" s="34">
        <f t="shared" si="6"/>
        <v>10000</v>
      </c>
    </row>
    <row r="58" spans="1:12" ht="12.75" customHeight="1">
      <c r="A58" s="5" t="s">
        <v>62</v>
      </c>
      <c r="B58" s="34"/>
      <c r="C58" s="34">
        <v>4000</v>
      </c>
      <c r="D58" s="34">
        <v>42515</v>
      </c>
      <c r="E58" s="34"/>
      <c r="F58" s="34">
        <v>13000</v>
      </c>
      <c r="G58" s="34"/>
      <c r="H58" s="34"/>
      <c r="I58" s="34">
        <v>50000</v>
      </c>
      <c r="J58" s="34">
        <f>SUM(B58:I58)</f>
        <v>109515</v>
      </c>
      <c r="K58" s="22"/>
      <c r="L58" s="1"/>
    </row>
    <row r="59" spans="1:12" ht="12.75">
      <c r="A59" s="5" t="s">
        <v>69</v>
      </c>
      <c r="B59" s="34"/>
      <c r="C59" s="34">
        <v>17000</v>
      </c>
      <c r="D59" s="34"/>
      <c r="E59" s="34"/>
      <c r="F59" s="34"/>
      <c r="G59" s="34"/>
      <c r="H59" s="34"/>
      <c r="I59" s="34"/>
      <c r="J59" s="34">
        <f t="shared" si="6"/>
        <v>17000</v>
      </c>
      <c r="K59" s="22"/>
      <c r="L59" s="1"/>
    </row>
    <row r="60" spans="1:12" ht="12.75">
      <c r="A60" s="5" t="s">
        <v>33</v>
      </c>
      <c r="B60" s="34"/>
      <c r="C60" s="34">
        <v>598</v>
      </c>
      <c r="D60" s="34"/>
      <c r="E60" s="34"/>
      <c r="F60" s="34"/>
      <c r="G60" s="34"/>
      <c r="H60" s="34"/>
      <c r="I60" s="34"/>
      <c r="J60" s="34">
        <f t="shared" si="6"/>
        <v>598</v>
      </c>
      <c r="K60" s="22"/>
      <c r="L60" s="1"/>
    </row>
    <row r="61" spans="1:12" ht="12.75">
      <c r="A61" s="5" t="s">
        <v>63</v>
      </c>
      <c r="B61" s="34"/>
      <c r="C61" s="34">
        <v>32858.05</v>
      </c>
      <c r="D61" s="34"/>
      <c r="E61" s="34"/>
      <c r="F61" s="34"/>
      <c r="G61" s="34">
        <v>20600</v>
      </c>
      <c r="H61" s="34"/>
      <c r="I61" s="34"/>
      <c r="J61" s="34">
        <f t="shared" si="6"/>
        <v>53458.05</v>
      </c>
      <c r="K61" s="22"/>
      <c r="L61" s="1"/>
    </row>
    <row r="62" spans="1:12" ht="12.75">
      <c r="A62" s="5" t="s">
        <v>83</v>
      </c>
      <c r="B62" s="34"/>
      <c r="C62" s="34">
        <v>0</v>
      </c>
      <c r="D62" s="34">
        <v>2200</v>
      </c>
      <c r="E62" s="34"/>
      <c r="F62" s="34"/>
      <c r="G62" s="34"/>
      <c r="H62" s="34"/>
      <c r="I62" s="34"/>
      <c r="J62" s="34">
        <f t="shared" si="6"/>
        <v>2200</v>
      </c>
      <c r="K62" s="22"/>
      <c r="L62" s="1"/>
    </row>
    <row r="63" spans="1:12" ht="12.75">
      <c r="A63" s="5" t="s">
        <v>66</v>
      </c>
      <c r="B63" s="34"/>
      <c r="C63" s="34">
        <v>0</v>
      </c>
      <c r="D63" s="34"/>
      <c r="E63" s="34"/>
      <c r="F63" s="34"/>
      <c r="G63" s="34"/>
      <c r="H63" s="34"/>
      <c r="I63" s="34"/>
      <c r="J63" s="34">
        <f t="shared" si="6"/>
        <v>0</v>
      </c>
      <c r="K63" s="22"/>
      <c r="L63" s="1"/>
    </row>
    <row r="64" spans="1:12" ht="12.75">
      <c r="A64" s="10" t="s">
        <v>91</v>
      </c>
      <c r="B64" s="34"/>
      <c r="C64" s="30">
        <f>SUM(C65:C65)</f>
        <v>265000</v>
      </c>
      <c r="D64" s="34"/>
      <c r="E64" s="34"/>
      <c r="F64" s="34"/>
      <c r="G64" s="34"/>
      <c r="H64" s="34"/>
      <c r="I64" s="34"/>
      <c r="J64" s="30">
        <v>265000</v>
      </c>
      <c r="K64" s="22"/>
      <c r="L64" s="1"/>
    </row>
    <row r="65" spans="1:12" ht="12.75">
      <c r="A65" s="5" t="s">
        <v>99</v>
      </c>
      <c r="B65" s="34"/>
      <c r="C65" s="34">
        <v>265000</v>
      </c>
      <c r="D65" s="34"/>
      <c r="E65" s="34"/>
      <c r="F65" s="34"/>
      <c r="G65" s="34"/>
      <c r="H65" s="34"/>
      <c r="I65" s="34"/>
      <c r="J65" s="34">
        <v>265000</v>
      </c>
      <c r="K65" s="22"/>
      <c r="L65" s="1"/>
    </row>
    <row r="66" spans="1:12" ht="12.75">
      <c r="A66" s="8" t="s">
        <v>57</v>
      </c>
      <c r="B66" s="30">
        <f>SUM(B67)</f>
        <v>0</v>
      </c>
      <c r="C66" s="30">
        <f>SUM(C67)</f>
        <v>0</v>
      </c>
      <c r="D66" s="30">
        <f>SUM(D67)</f>
        <v>0</v>
      </c>
      <c r="E66" s="30"/>
      <c r="F66" s="30">
        <f>SUM(F67)</f>
        <v>0</v>
      </c>
      <c r="G66" s="30"/>
      <c r="H66" s="30">
        <f>SUM(H67)</f>
        <v>500</v>
      </c>
      <c r="I66" s="30"/>
      <c r="J66" s="30">
        <f>SUM(J67)</f>
        <v>500</v>
      </c>
      <c r="K66" s="22"/>
      <c r="L66" s="1"/>
    </row>
    <row r="67" spans="1:12" ht="12.75">
      <c r="A67" s="5" t="s">
        <v>52</v>
      </c>
      <c r="B67" s="34"/>
      <c r="C67" s="34"/>
      <c r="D67" s="34"/>
      <c r="E67" s="34"/>
      <c r="F67" s="34"/>
      <c r="G67" s="34"/>
      <c r="H67" s="34">
        <v>500</v>
      </c>
      <c r="I67" s="34"/>
      <c r="J67" s="34">
        <f>SUM(B67:H67)</f>
        <v>500</v>
      </c>
      <c r="K67" s="22"/>
      <c r="L67" s="1"/>
    </row>
    <row r="68" spans="1:12" ht="12.75">
      <c r="A68" s="24" t="s">
        <v>58</v>
      </c>
      <c r="B68" s="30">
        <f>SUM(B71:B78)</f>
        <v>31000</v>
      </c>
      <c r="C68" s="30">
        <f>SUM(C69:C78)</f>
        <v>30290</v>
      </c>
      <c r="D68" s="30">
        <f>SUM(D71:D78)</f>
        <v>6500</v>
      </c>
      <c r="E68" s="30">
        <f>SUM(E71:E78)</f>
        <v>0</v>
      </c>
      <c r="F68" s="30">
        <f>SUM(F71:F78)</f>
        <v>5100</v>
      </c>
      <c r="G68" s="30">
        <f>SUM(G71:G78)</f>
        <v>2400</v>
      </c>
      <c r="H68" s="30">
        <f>SUM(H71:H78)</f>
        <v>3300</v>
      </c>
      <c r="I68" s="30"/>
      <c r="J68" s="30">
        <f>SUM(J69:J78)</f>
        <v>78590</v>
      </c>
      <c r="K68" s="22"/>
      <c r="L68" s="1"/>
    </row>
    <row r="69" spans="1:12" ht="12.75">
      <c r="A69" s="7" t="s">
        <v>72</v>
      </c>
      <c r="B69" s="34"/>
      <c r="C69" s="34">
        <v>680</v>
      </c>
      <c r="D69" s="34"/>
      <c r="E69" s="34"/>
      <c r="F69" s="34"/>
      <c r="G69" s="34"/>
      <c r="H69" s="34"/>
      <c r="I69" s="34"/>
      <c r="J69" s="34">
        <f>SUM(B69:H69)</f>
        <v>680</v>
      </c>
      <c r="K69" s="22"/>
      <c r="L69" s="1"/>
    </row>
    <row r="70" spans="1:12" ht="31.5" customHeight="1">
      <c r="A70" s="19" t="s">
        <v>38</v>
      </c>
      <c r="B70" s="26" t="s">
        <v>39</v>
      </c>
      <c r="C70" s="27" t="s">
        <v>40</v>
      </c>
      <c r="D70" s="27" t="s">
        <v>50</v>
      </c>
      <c r="E70" s="26" t="s">
        <v>107</v>
      </c>
      <c r="F70" s="27" t="s">
        <v>101</v>
      </c>
      <c r="G70" s="27" t="s">
        <v>102</v>
      </c>
      <c r="H70" s="29" t="s">
        <v>88</v>
      </c>
      <c r="I70" s="29" t="s">
        <v>81</v>
      </c>
      <c r="J70" s="28" t="s">
        <v>37</v>
      </c>
      <c r="K70" s="22"/>
      <c r="L70" s="1"/>
    </row>
    <row r="71" spans="1:12" ht="12.75">
      <c r="A71" s="5" t="s">
        <v>16</v>
      </c>
      <c r="B71" s="34"/>
      <c r="C71" s="34"/>
      <c r="D71" s="34"/>
      <c r="E71" s="34"/>
      <c r="F71" s="34"/>
      <c r="G71" s="34"/>
      <c r="H71" s="34"/>
      <c r="I71" s="34"/>
      <c r="J71" s="34">
        <f>SUM(B71:H71)</f>
        <v>0</v>
      </c>
      <c r="K71" s="22"/>
      <c r="L71" s="1"/>
    </row>
    <row r="72" spans="1:12" ht="12.75">
      <c r="A72" s="5" t="s">
        <v>64</v>
      </c>
      <c r="B72" s="34"/>
      <c r="C72" s="34">
        <v>27942</v>
      </c>
      <c r="D72" s="34"/>
      <c r="E72" s="34"/>
      <c r="F72" s="34"/>
      <c r="G72" s="34"/>
      <c r="H72" s="34"/>
      <c r="I72" s="34"/>
      <c r="J72" s="34">
        <f>SUM(B72:H72)</f>
        <v>27942</v>
      </c>
      <c r="K72" s="22"/>
      <c r="L72" s="1"/>
    </row>
    <row r="73" spans="1:12" ht="12.75">
      <c r="A73" s="5" t="s">
        <v>12</v>
      </c>
      <c r="B73" s="34"/>
      <c r="C73" s="34">
        <v>600</v>
      </c>
      <c r="D73" s="34"/>
      <c r="E73" s="34"/>
      <c r="F73" s="34"/>
      <c r="G73" s="34"/>
      <c r="H73" s="34"/>
      <c r="I73" s="34"/>
      <c r="J73" s="34">
        <f aca="true" t="shared" si="7" ref="J73:J78">SUM(B73:H73)</f>
        <v>600</v>
      </c>
      <c r="K73" s="22"/>
      <c r="L73" s="1"/>
    </row>
    <row r="74" spans="1:12" ht="12.75">
      <c r="A74" s="5" t="s">
        <v>68</v>
      </c>
      <c r="B74" s="34">
        <v>31000</v>
      </c>
      <c r="C74" s="34"/>
      <c r="D74" s="34"/>
      <c r="E74" s="34"/>
      <c r="F74" s="34"/>
      <c r="G74" s="34"/>
      <c r="H74" s="34"/>
      <c r="I74" s="34"/>
      <c r="J74" s="34">
        <f t="shared" si="7"/>
        <v>31000</v>
      </c>
      <c r="K74" s="22"/>
      <c r="L74" s="1"/>
    </row>
    <row r="75" spans="1:14" ht="13.5" customHeight="1">
      <c r="A75" s="5" t="s">
        <v>67</v>
      </c>
      <c r="B75" s="34"/>
      <c r="C75" s="34">
        <v>1068</v>
      </c>
      <c r="D75" s="34">
        <v>6500</v>
      </c>
      <c r="E75" s="34"/>
      <c r="F75" s="44"/>
      <c r="G75" s="44"/>
      <c r="H75" s="43"/>
      <c r="I75" s="44"/>
      <c r="J75" s="34">
        <f t="shared" si="7"/>
        <v>7568</v>
      </c>
      <c r="K75" s="43"/>
      <c r="L75" s="29"/>
      <c r="M75" s="29"/>
      <c r="N75" s="28"/>
    </row>
    <row r="76" spans="1:12" ht="13.5" customHeight="1">
      <c r="A76" s="5" t="s">
        <v>26</v>
      </c>
      <c r="B76" s="34"/>
      <c r="C76" s="34">
        <v>0</v>
      </c>
      <c r="D76" s="34"/>
      <c r="E76" s="34"/>
      <c r="F76" s="34">
        <v>5100</v>
      </c>
      <c r="G76" s="34">
        <v>2400</v>
      </c>
      <c r="H76" s="34">
        <v>3300</v>
      </c>
      <c r="I76" s="34"/>
      <c r="J76" s="34">
        <f t="shared" si="7"/>
        <v>10800</v>
      </c>
      <c r="K76" s="22"/>
      <c r="L76" s="1"/>
    </row>
    <row r="77" spans="1:12" ht="12.75">
      <c r="A77" s="5" t="s">
        <v>13</v>
      </c>
      <c r="B77" s="34"/>
      <c r="C77" s="34"/>
      <c r="D77" s="34"/>
      <c r="E77" s="34"/>
      <c r="F77" s="34"/>
      <c r="G77" s="34"/>
      <c r="H77" s="34"/>
      <c r="I77" s="34"/>
      <c r="J77" s="34">
        <f t="shared" si="7"/>
        <v>0</v>
      </c>
      <c r="K77" s="22"/>
      <c r="L77" s="20"/>
    </row>
    <row r="78" spans="1:12" ht="12.75">
      <c r="A78" s="5" t="s">
        <v>65</v>
      </c>
      <c r="B78" s="34"/>
      <c r="C78" s="34">
        <v>0</v>
      </c>
      <c r="D78" s="34"/>
      <c r="E78" s="34"/>
      <c r="F78" s="34"/>
      <c r="G78" s="34"/>
      <c r="H78" s="34"/>
      <c r="I78" s="34"/>
      <c r="J78" s="34">
        <f t="shared" si="7"/>
        <v>0</v>
      </c>
      <c r="K78" s="22"/>
      <c r="L78" s="20"/>
    </row>
    <row r="79" spans="1:12" ht="12.75">
      <c r="A79" s="10" t="s">
        <v>43</v>
      </c>
      <c r="B79" s="35"/>
      <c r="C79" s="35">
        <f>SUM(C80:C80)</f>
        <v>20400</v>
      </c>
      <c r="D79" s="35"/>
      <c r="E79" s="35"/>
      <c r="F79" s="35"/>
      <c r="G79" s="35"/>
      <c r="H79" s="35">
        <f>SUM(H80:H80)</f>
        <v>0</v>
      </c>
      <c r="I79" s="35"/>
      <c r="J79" s="35">
        <f>SUM(J80:J81)</f>
        <v>20400</v>
      </c>
      <c r="K79" s="22"/>
      <c r="L79" s="1"/>
    </row>
    <row r="80" spans="1:12" ht="12.75">
      <c r="A80" s="5" t="s">
        <v>14</v>
      </c>
      <c r="B80" s="34"/>
      <c r="C80" s="34">
        <v>20400</v>
      </c>
      <c r="D80" s="34"/>
      <c r="E80" s="34"/>
      <c r="F80" s="34"/>
      <c r="G80" s="34"/>
      <c r="H80" s="34"/>
      <c r="I80" s="34"/>
      <c r="J80" s="34">
        <f>SUM(B80:H80)</f>
        <v>20400</v>
      </c>
      <c r="K80" s="22"/>
      <c r="L80" s="1"/>
    </row>
    <row r="81" spans="1:12" ht="12.75">
      <c r="A81" s="5" t="s">
        <v>79</v>
      </c>
      <c r="B81" s="34"/>
      <c r="C81" s="34"/>
      <c r="D81" s="34"/>
      <c r="E81" s="34"/>
      <c r="F81" s="34"/>
      <c r="G81" s="34"/>
      <c r="H81" s="34"/>
      <c r="I81" s="34"/>
      <c r="J81" s="34">
        <f>SUM(B81:H81)</f>
        <v>0</v>
      </c>
      <c r="K81" s="22"/>
      <c r="L81" s="1"/>
    </row>
    <row r="82" spans="1:12" ht="12.75">
      <c r="A82" s="10" t="s">
        <v>105</v>
      </c>
      <c r="B82" s="34"/>
      <c r="C82" s="35">
        <f>SUM(C83:C83)</f>
        <v>1075000</v>
      </c>
      <c r="D82" s="36"/>
      <c r="E82" s="36"/>
      <c r="F82" s="36"/>
      <c r="G82" s="36"/>
      <c r="H82" s="36"/>
      <c r="I82" s="36"/>
      <c r="J82" s="35">
        <v>1075000</v>
      </c>
      <c r="K82" s="22"/>
      <c r="L82" s="1"/>
    </row>
    <row r="83" spans="1:12" ht="12.75">
      <c r="A83" s="5" t="s">
        <v>90</v>
      </c>
      <c r="B83" s="34"/>
      <c r="C83" s="34">
        <v>1075000</v>
      </c>
      <c r="D83" s="34"/>
      <c r="E83" s="34"/>
      <c r="F83" s="34"/>
      <c r="G83" s="34"/>
      <c r="H83" s="34"/>
      <c r="I83" s="34"/>
      <c r="J83" s="34">
        <v>1075000</v>
      </c>
      <c r="K83" s="22"/>
      <c r="L83" s="1"/>
    </row>
    <row r="84" spans="1:12" ht="12.75">
      <c r="A84" s="10" t="s">
        <v>44</v>
      </c>
      <c r="B84" s="35">
        <f>SUM(B85:B88)</f>
        <v>14000</v>
      </c>
      <c r="C84" s="35">
        <f>SUM(C85:C88)</f>
        <v>0</v>
      </c>
      <c r="D84" s="35">
        <f>SUM(D85:D88)</f>
        <v>7300</v>
      </c>
      <c r="E84" s="35">
        <v>1800</v>
      </c>
      <c r="F84" s="35">
        <f>SUM(F85:F88)</f>
        <v>16800</v>
      </c>
      <c r="G84" s="35">
        <f>SUM(G85:G88)</f>
        <v>40000</v>
      </c>
      <c r="H84" s="35">
        <f>SUM(H85:H88)</f>
        <v>17100</v>
      </c>
      <c r="I84" s="35">
        <f>SUM(I85:I88)</f>
        <v>0</v>
      </c>
      <c r="J84" s="35">
        <f>SUM(J85:J88)</f>
        <v>97000</v>
      </c>
      <c r="K84" s="22"/>
      <c r="L84" s="1"/>
    </row>
    <row r="85" spans="1:12" ht="12.75">
      <c r="A85" s="5" t="s">
        <v>70</v>
      </c>
      <c r="B85" s="34">
        <v>12000</v>
      </c>
      <c r="C85" s="34"/>
      <c r="D85" s="34">
        <v>7000</v>
      </c>
      <c r="E85" s="34">
        <v>1800</v>
      </c>
      <c r="F85" s="34">
        <v>16800</v>
      </c>
      <c r="G85" s="34">
        <v>40000</v>
      </c>
      <c r="H85" s="34">
        <v>15100</v>
      </c>
      <c r="I85" s="34"/>
      <c r="J85" s="34">
        <f>SUM(B85:H85)</f>
        <v>92700</v>
      </c>
      <c r="K85" s="22"/>
      <c r="L85" s="1"/>
    </row>
    <row r="86" spans="1:12" ht="12.75">
      <c r="A86" s="5" t="s">
        <v>36</v>
      </c>
      <c r="B86" s="34"/>
      <c r="C86" s="34"/>
      <c r="D86" s="34"/>
      <c r="E86" s="34"/>
      <c r="F86" s="34"/>
      <c r="G86" s="34"/>
      <c r="H86" s="34">
        <v>1700</v>
      </c>
      <c r="I86" s="34"/>
      <c r="J86" s="34">
        <f>SUM(B86:I86)</f>
        <v>1700</v>
      </c>
      <c r="K86" s="22"/>
      <c r="L86" s="1"/>
    </row>
    <row r="87" spans="1:12" ht="12.75">
      <c r="A87" s="5" t="s">
        <v>53</v>
      </c>
      <c r="B87" s="34">
        <v>2000</v>
      </c>
      <c r="C87" s="34"/>
      <c r="D87" s="34">
        <v>300</v>
      </c>
      <c r="E87" s="34"/>
      <c r="F87" s="34"/>
      <c r="G87" s="34"/>
      <c r="H87" s="34">
        <v>300</v>
      </c>
      <c r="I87" s="34"/>
      <c r="J87" s="34">
        <f>SUM(B87:H87)</f>
        <v>2600</v>
      </c>
      <c r="K87" s="7"/>
      <c r="L87" s="1"/>
    </row>
    <row r="88" spans="1:12" ht="12.75">
      <c r="A88" s="5" t="s">
        <v>61</v>
      </c>
      <c r="B88" s="34"/>
      <c r="C88" s="34"/>
      <c r="D88" s="34"/>
      <c r="E88" s="34"/>
      <c r="F88" s="34"/>
      <c r="G88" s="34"/>
      <c r="H88" s="34"/>
      <c r="I88" s="34"/>
      <c r="J88" s="34">
        <f>SUM(B88:H88)</f>
        <v>0</v>
      </c>
      <c r="K88" s="22"/>
      <c r="L88" s="1"/>
    </row>
    <row r="89" spans="1:12" ht="12.75">
      <c r="A89" s="5" t="s">
        <v>7</v>
      </c>
      <c r="B89" s="30">
        <f>B20+B23+B84+B33</f>
        <v>8735263</v>
      </c>
      <c r="C89" s="30">
        <f>C20+C33+C79+C82+C84+C64</f>
        <v>2280448</v>
      </c>
      <c r="D89" s="30">
        <f>D20+D23+D33+D84</f>
        <v>720300</v>
      </c>
      <c r="E89" s="30">
        <f>E20+E23+E33+E84</f>
        <v>2000</v>
      </c>
      <c r="F89" s="30">
        <f>F20+F23+F33+F84</f>
        <v>47000</v>
      </c>
      <c r="G89" s="30">
        <f>G20+G23+G33+G84</f>
        <v>63000</v>
      </c>
      <c r="H89" s="30">
        <f>H20+H23+H33+H79+H84</f>
        <v>81651.42</v>
      </c>
      <c r="I89" s="30">
        <f>I20+I23+I33+I79+I84+I50</f>
        <v>50000</v>
      </c>
      <c r="J89" s="30">
        <f>J20+J33+J79+J84+J82</f>
        <v>11967582.42</v>
      </c>
      <c r="K89" s="22"/>
      <c r="L89" s="1"/>
    </row>
    <row r="90" spans="1:12" ht="12.75">
      <c r="A90" s="5" t="s">
        <v>86</v>
      </c>
      <c r="B90" s="37">
        <f aca="true" t="shared" si="8" ref="B90:J90">B17-B89</f>
        <v>0</v>
      </c>
      <c r="C90" s="37">
        <f t="shared" si="8"/>
        <v>0</v>
      </c>
      <c r="D90" s="37">
        <f t="shared" si="8"/>
        <v>0</v>
      </c>
      <c r="E90" s="37">
        <f t="shared" si="8"/>
        <v>0</v>
      </c>
      <c r="F90" s="37">
        <f t="shared" si="8"/>
        <v>0</v>
      </c>
      <c r="G90" s="37">
        <f t="shared" si="8"/>
        <v>0</v>
      </c>
      <c r="H90" s="37">
        <f t="shared" si="8"/>
        <v>-1700</v>
      </c>
      <c r="I90" s="37">
        <f t="shared" si="8"/>
        <v>0</v>
      </c>
      <c r="J90" s="38">
        <f t="shared" si="8"/>
        <v>12080</v>
      </c>
      <c r="K90" s="22"/>
      <c r="L90" s="1"/>
    </row>
    <row r="91" spans="1:12" ht="12.75">
      <c r="A91" s="5"/>
      <c r="B91" s="37"/>
      <c r="C91" s="37"/>
      <c r="D91" s="37"/>
      <c r="E91" s="37"/>
      <c r="F91" s="37"/>
      <c r="G91" s="37"/>
      <c r="H91" s="37"/>
      <c r="I91" s="37"/>
      <c r="J91" s="39"/>
      <c r="K91" s="22"/>
      <c r="L91" s="1"/>
    </row>
    <row r="92" spans="1:12" ht="12.75">
      <c r="A92" s="5"/>
      <c r="B92" s="37"/>
      <c r="C92" s="37"/>
      <c r="D92" s="37"/>
      <c r="E92" s="37"/>
      <c r="F92" s="37"/>
      <c r="G92" s="37"/>
      <c r="H92" s="37"/>
      <c r="I92" s="37"/>
      <c r="J92" s="39"/>
      <c r="K92" s="22"/>
      <c r="L92" s="1"/>
    </row>
    <row r="93" spans="1:12" ht="12.75">
      <c r="A93" s="5" t="s">
        <v>89</v>
      </c>
      <c r="B93" s="30"/>
      <c r="C93" s="34"/>
      <c r="D93" s="34"/>
      <c r="E93" s="34"/>
      <c r="F93" s="34"/>
      <c r="G93" s="34"/>
      <c r="H93" s="37"/>
      <c r="I93" s="37"/>
      <c r="J93" s="39"/>
      <c r="K93" s="22"/>
      <c r="L93" s="1"/>
    </row>
    <row r="94" spans="1:12" ht="12.75">
      <c r="A94" s="5" t="s">
        <v>104</v>
      </c>
      <c r="B94" s="30"/>
      <c r="C94" s="34"/>
      <c r="D94" s="34"/>
      <c r="E94" s="34"/>
      <c r="F94" s="34"/>
      <c r="G94" s="34"/>
      <c r="H94" s="37"/>
      <c r="I94" s="37"/>
      <c r="J94" s="39"/>
      <c r="K94" s="22"/>
      <c r="L94" s="1"/>
    </row>
    <row r="95" spans="1:12" ht="12.75">
      <c r="A95" s="5" t="s">
        <v>103</v>
      </c>
      <c r="B95" s="34"/>
      <c r="C95" s="34"/>
      <c r="D95" s="34"/>
      <c r="E95" s="34"/>
      <c r="F95" s="34"/>
      <c r="G95" s="34"/>
      <c r="H95" s="37"/>
      <c r="I95" s="37"/>
      <c r="J95" s="39"/>
      <c r="K95" s="22"/>
      <c r="L95" s="1"/>
    </row>
    <row r="96" spans="1:12" ht="12.75">
      <c r="A96" s="5"/>
      <c r="B96" s="34"/>
      <c r="C96" s="34"/>
      <c r="D96" s="34"/>
      <c r="E96" s="34"/>
      <c r="F96" s="34"/>
      <c r="G96" s="34"/>
      <c r="H96" s="34"/>
      <c r="I96" s="34"/>
      <c r="J96" s="34"/>
      <c r="K96" s="22"/>
      <c r="L96" s="1"/>
    </row>
    <row r="97" spans="1:12" ht="12.75">
      <c r="A97" s="2"/>
      <c r="B97" s="21"/>
      <c r="C97" s="21"/>
      <c r="D97" s="21"/>
      <c r="E97" s="34" t="s">
        <v>80</v>
      </c>
      <c r="F97" s="21"/>
      <c r="G97" s="21"/>
      <c r="H97" s="34"/>
      <c r="I97" s="34"/>
      <c r="J97" s="34"/>
      <c r="K97" s="22"/>
      <c r="L97" s="1"/>
    </row>
    <row r="98" spans="1:12" ht="12.75">
      <c r="A98" s="5"/>
      <c r="B98" s="31"/>
      <c r="C98" s="31"/>
      <c r="D98" s="31"/>
      <c r="E98" s="31"/>
      <c r="F98" s="31"/>
      <c r="G98" s="31"/>
      <c r="H98" s="34"/>
      <c r="I98" s="34"/>
      <c r="J98" s="34"/>
      <c r="K98" s="22"/>
      <c r="L98" s="1"/>
    </row>
    <row r="99" spans="1:12" ht="12.75">
      <c r="A99" s="5"/>
      <c r="B99" s="34"/>
      <c r="C99" s="34"/>
      <c r="D99" s="34" t="s">
        <v>59</v>
      </c>
      <c r="E99" s="34"/>
      <c r="F99" s="34"/>
      <c r="G99" s="34"/>
      <c r="H99" s="34"/>
      <c r="I99" s="34"/>
      <c r="J99" s="34"/>
      <c r="K99" s="22"/>
      <c r="L99" s="1"/>
    </row>
    <row r="100" spans="1:12" ht="12.75">
      <c r="A100" s="6"/>
      <c r="B100" s="40"/>
      <c r="C100" s="34"/>
      <c r="D100" s="34"/>
      <c r="E100" s="34"/>
      <c r="F100" s="34"/>
      <c r="G100" s="34"/>
      <c r="H100" s="34"/>
      <c r="I100" s="34"/>
      <c r="J100" s="30"/>
      <c r="K100" s="22"/>
      <c r="L100" s="1"/>
    </row>
    <row r="103" spans="1:12" ht="12.75">
      <c r="A103" s="25"/>
      <c r="B103" s="40"/>
      <c r="C103" s="34"/>
      <c r="D103" s="34"/>
      <c r="E103" s="34"/>
      <c r="F103" s="34"/>
      <c r="G103" s="34"/>
      <c r="H103" s="34"/>
      <c r="I103" s="34"/>
      <c r="J103" s="34"/>
      <c r="K103" s="22"/>
      <c r="L103" s="1"/>
    </row>
    <row r="104" spans="8:12" ht="12.75">
      <c r="H104" s="34"/>
      <c r="I104" s="34"/>
      <c r="J104" s="34"/>
      <c r="K104" s="22"/>
      <c r="L104" s="1"/>
    </row>
    <row r="105" spans="8:12" ht="12.75">
      <c r="H105" s="34"/>
      <c r="I105" s="34"/>
      <c r="J105" s="34"/>
      <c r="K105" s="22"/>
      <c r="L105" s="1"/>
    </row>
    <row r="106" spans="8:12" ht="12.75">
      <c r="H106" s="34"/>
      <c r="I106" s="34"/>
      <c r="J106" s="34" t="s">
        <v>4</v>
      </c>
      <c r="K106" s="22"/>
      <c r="L106" s="1"/>
    </row>
    <row r="107" spans="8:12" ht="12.75">
      <c r="H107" s="34"/>
      <c r="I107" s="34"/>
      <c r="J107" s="34"/>
      <c r="K107" s="22"/>
      <c r="L107" s="1"/>
    </row>
    <row r="108" spans="8:12" ht="12.75">
      <c r="H108" s="21"/>
      <c r="I108" s="21"/>
      <c r="J108" s="21"/>
      <c r="K108" s="22"/>
      <c r="L108" s="1"/>
    </row>
    <row r="109" spans="8:12" ht="12.75">
      <c r="H109" s="31"/>
      <c r="I109" s="31"/>
      <c r="J109" s="31"/>
      <c r="K109" s="22"/>
      <c r="L109" s="1"/>
    </row>
    <row r="110" spans="8:12" ht="12.75">
      <c r="H110" s="34"/>
      <c r="I110" s="34"/>
      <c r="J110" s="31"/>
      <c r="K110" s="22"/>
      <c r="L110" s="1"/>
    </row>
    <row r="111" spans="11:12" ht="12.75">
      <c r="K111" s="22"/>
      <c r="L111" s="1"/>
    </row>
    <row r="112" spans="11:12" ht="12.75">
      <c r="K112" s="22"/>
      <c r="L112" s="1"/>
    </row>
    <row r="113" spans="4:12" ht="12.75">
      <c r="D113" s="41"/>
      <c r="E113" s="42"/>
      <c r="F113" s="42"/>
      <c r="G113" s="42"/>
      <c r="H113" s="41"/>
      <c r="K113" s="22"/>
      <c r="L113" s="1"/>
    </row>
    <row r="114" spans="4:12" ht="12.75">
      <c r="D114" s="41"/>
      <c r="E114" s="42"/>
      <c r="F114" s="42"/>
      <c r="G114" s="42"/>
      <c r="H114" s="41"/>
      <c r="K114" s="22"/>
      <c r="L114" s="1"/>
    </row>
    <row r="116" spans="1:12" ht="12.75">
      <c r="A116" s="5"/>
      <c r="B116" s="5"/>
      <c r="C116" s="5"/>
      <c r="D116" s="5"/>
      <c r="E116" s="42"/>
      <c r="F116" s="42"/>
      <c r="G116" s="42"/>
      <c r="H116" s="5"/>
      <c r="I116" s="5"/>
      <c r="J116" s="5"/>
      <c r="K116" s="22"/>
      <c r="L116" s="1"/>
    </row>
    <row r="117" spans="4:8" ht="12.75">
      <c r="D117" s="41"/>
      <c r="E117" s="42"/>
      <c r="F117" s="42"/>
      <c r="G117" s="42"/>
      <c r="H117" s="41"/>
    </row>
    <row r="118" spans="4:8" ht="12.75">
      <c r="D118" s="41"/>
      <c r="E118" s="41"/>
      <c r="F118" s="41"/>
      <c r="G118" s="41"/>
      <c r="H118" s="41"/>
    </row>
    <row r="121" spans="4:8" ht="12.75">
      <c r="D121" s="41"/>
      <c r="E121" s="41"/>
      <c r="F121" s="41"/>
      <c r="G121" s="41"/>
      <c r="H121" s="41"/>
    </row>
    <row r="122" spans="4:8" ht="12.75">
      <c r="D122" s="41"/>
      <c r="E122" s="41"/>
      <c r="F122" s="41"/>
      <c r="G122" s="41"/>
      <c r="H122" s="41"/>
    </row>
    <row r="123" spans="1:12" ht="12.75">
      <c r="A123" s="5"/>
      <c r="B123" s="7"/>
      <c r="C123" s="7"/>
      <c r="D123" s="7"/>
      <c r="E123" s="7"/>
      <c r="F123" s="7"/>
      <c r="G123" s="7"/>
      <c r="H123" s="7"/>
      <c r="I123" s="7"/>
      <c r="J123" s="5"/>
      <c r="K123" s="22"/>
      <c r="L123" s="1"/>
    </row>
    <row r="124" spans="4:12" ht="12.75">
      <c r="D124" s="41"/>
      <c r="E124" s="41"/>
      <c r="F124" s="41"/>
      <c r="G124" s="41"/>
      <c r="H124" s="41"/>
      <c r="K124" s="22"/>
      <c r="L124" s="1"/>
    </row>
    <row r="126" ht="12.75">
      <c r="K126" s="21"/>
    </row>
    <row r="127" spans="1:12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2"/>
      <c r="L127" s="1"/>
    </row>
    <row r="128" spans="1:12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2"/>
      <c r="L128" s="1"/>
    </row>
    <row r="129" spans="1:10" ht="12.75">
      <c r="A129" s="2"/>
      <c r="B129" s="4"/>
      <c r="C129" s="4"/>
      <c r="D129" s="4"/>
      <c r="E129" s="4"/>
      <c r="F129" s="4"/>
      <c r="G129" s="4"/>
      <c r="H129" s="4"/>
      <c r="I129" s="4"/>
      <c r="J129" s="4"/>
    </row>
    <row r="134" spans="11:12" ht="12.75">
      <c r="K134" s="22"/>
      <c r="L134" s="1"/>
    </row>
    <row r="136" spans="11:12" ht="12.75">
      <c r="K136" s="22"/>
      <c r="L136" s="1"/>
    </row>
    <row r="145" spans="11:12" ht="12.75">
      <c r="K145" s="2"/>
      <c r="L145" s="23"/>
    </row>
    <row r="146" spans="11:12" ht="12.75">
      <c r="K146" s="9"/>
      <c r="L146" s="23"/>
    </row>
    <row r="147" spans="11:12" ht="12.75">
      <c r="K147" s="22"/>
      <c r="L147" s="20"/>
    </row>
    <row r="149" spans="1:12" ht="12.75">
      <c r="A149" s="2"/>
      <c r="B149" s="4"/>
      <c r="C149" s="4"/>
      <c r="D149" s="4"/>
      <c r="E149" s="4"/>
      <c r="F149" s="4"/>
      <c r="G149" s="4"/>
      <c r="H149" s="4"/>
      <c r="I149" s="4"/>
      <c r="J149" s="4"/>
      <c r="K149" s="22"/>
      <c r="L149" s="1"/>
    </row>
    <row r="150" spans="1:12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3"/>
    </row>
    <row r="153" spans="1:11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1"/>
    </row>
    <row r="154" spans="1:11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2" ht="12.75">
      <c r="A156" s="2"/>
      <c r="B156" s="4"/>
      <c r="C156" s="4"/>
      <c r="D156" s="4"/>
      <c r="E156" s="4"/>
      <c r="F156" s="4"/>
      <c r="G156" s="4"/>
      <c r="H156" s="4"/>
      <c r="I156" s="4"/>
      <c r="J156" s="4"/>
      <c r="K156" s="22"/>
      <c r="L156" s="1"/>
    </row>
    <row r="158" spans="1:12" ht="12.75">
      <c r="A158" s="2"/>
      <c r="B158" s="4"/>
      <c r="C158" s="4"/>
      <c r="D158" s="4"/>
      <c r="E158" s="4"/>
      <c r="F158" s="4"/>
      <c r="G158" s="4"/>
      <c r="H158" s="4"/>
      <c r="I158" s="4"/>
      <c r="J158" s="4"/>
      <c r="K158" s="22"/>
      <c r="L158" s="20" t="s">
        <v>49</v>
      </c>
    </row>
    <row r="160" spans="1:12" ht="12.75">
      <c r="A160" s="2"/>
      <c r="B160" s="4"/>
      <c r="C160" s="4"/>
      <c r="D160" s="4"/>
      <c r="E160" s="4"/>
      <c r="F160" s="4"/>
      <c r="G160" s="4"/>
      <c r="H160" s="4"/>
      <c r="I160" s="4"/>
      <c r="J160" s="4"/>
      <c r="K160" s="22"/>
      <c r="L160" s="1"/>
    </row>
    <row r="189" spans="1:12" ht="12.75">
      <c r="A189" s="17"/>
      <c r="B189" s="18"/>
      <c r="C189" s="18"/>
      <c r="D189" s="18"/>
      <c r="E189" s="18"/>
      <c r="F189" s="18"/>
      <c r="G189" s="18"/>
      <c r="H189" s="18"/>
      <c r="I189" s="18"/>
      <c r="J189" s="18"/>
      <c r="K189" s="14"/>
      <c r="L189" s="1"/>
    </row>
    <row r="190" spans="1:12" ht="12.75">
      <c r="A190" s="17"/>
      <c r="B190" s="18"/>
      <c r="C190" s="18"/>
      <c r="D190" s="18"/>
      <c r="E190" s="18"/>
      <c r="F190" s="18"/>
      <c r="G190" s="18"/>
      <c r="H190" s="18"/>
      <c r="I190" s="18"/>
      <c r="J190" s="18"/>
      <c r="K190" s="14"/>
      <c r="L190" s="1"/>
    </row>
    <row r="192" spans="1:11" ht="12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3"/>
    </row>
    <row r="193" spans="1:12" ht="12.75">
      <c r="A193" s="17"/>
      <c r="B193" s="18"/>
      <c r="C193" s="18"/>
      <c r="D193" s="18"/>
      <c r="E193" s="18"/>
      <c r="F193" s="18"/>
      <c r="G193" s="18"/>
      <c r="H193" s="18"/>
      <c r="I193" s="18"/>
      <c r="J193" s="18"/>
      <c r="K193" s="14"/>
      <c r="L193" s="1"/>
    </row>
    <row r="200" spans="1:12" ht="12.75">
      <c r="A200" s="17"/>
      <c r="B200" s="18"/>
      <c r="C200" s="18"/>
      <c r="D200" s="18"/>
      <c r="E200" s="18"/>
      <c r="F200" s="18"/>
      <c r="G200" s="18"/>
      <c r="H200" s="18"/>
      <c r="I200" s="18"/>
      <c r="J200" s="18"/>
      <c r="K200" s="14"/>
      <c r="L200" s="1"/>
    </row>
    <row r="202" spans="1:12" ht="12.75">
      <c r="A202" s="17"/>
      <c r="B202" s="18"/>
      <c r="C202" s="18"/>
      <c r="D202" s="18"/>
      <c r="E202" s="18"/>
      <c r="F202" s="18"/>
      <c r="G202" s="18"/>
      <c r="H202" s="18"/>
      <c r="I202" s="18"/>
      <c r="J202" s="18"/>
      <c r="K202" s="14"/>
      <c r="L202" s="1"/>
    </row>
    <row r="203" spans="1:12" ht="12.75">
      <c r="A203" s="17"/>
      <c r="B203" s="18"/>
      <c r="C203" s="18"/>
      <c r="D203" s="18"/>
      <c r="E203" s="18"/>
      <c r="F203" s="18"/>
      <c r="G203" s="18"/>
      <c r="H203" s="18"/>
      <c r="I203" s="18"/>
      <c r="J203" s="18"/>
      <c r="K203" s="14"/>
      <c r="L203" s="1"/>
    </row>
    <row r="204" spans="1:11" ht="12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3"/>
    </row>
    <row r="205" spans="1:11" ht="12.7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3"/>
    </row>
    <row r="206" spans="1:11" ht="12.7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3"/>
    </row>
    <row r="207" spans="1:11" ht="12.7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3"/>
    </row>
    <row r="208" spans="1:11" ht="12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3"/>
    </row>
    <row r="211" spans="1:12" ht="12.75">
      <c r="A211" s="17"/>
      <c r="B211" s="18"/>
      <c r="C211" s="18"/>
      <c r="D211" s="18"/>
      <c r="E211" s="18"/>
      <c r="F211" s="18"/>
      <c r="G211" s="18"/>
      <c r="H211" s="18"/>
      <c r="I211" s="18"/>
      <c r="J211" s="18"/>
      <c r="K211" s="14"/>
      <c r="L211" s="1"/>
    </row>
    <row r="212" spans="1:12" ht="12.75">
      <c r="A212" s="17"/>
      <c r="B212" s="18"/>
      <c r="C212" s="18"/>
      <c r="D212" s="18"/>
      <c r="E212" s="18"/>
      <c r="F212" s="18"/>
      <c r="G212" s="18"/>
      <c r="H212" s="18"/>
      <c r="I212" s="18"/>
      <c r="J212" s="18"/>
      <c r="K212" s="14"/>
      <c r="L212" s="1"/>
    </row>
    <row r="213" spans="1:12" ht="12.75">
      <c r="A213" s="17"/>
      <c r="B213" s="18"/>
      <c r="C213" s="18"/>
      <c r="D213" s="18"/>
      <c r="E213" s="18"/>
      <c r="F213" s="18"/>
      <c r="G213" s="18"/>
      <c r="H213" s="18"/>
      <c r="I213" s="18"/>
      <c r="J213" s="18"/>
      <c r="K213" s="14"/>
      <c r="L213" s="1"/>
    </row>
    <row r="214" spans="1:12" ht="12.75">
      <c r="A214" s="17"/>
      <c r="B214" s="18"/>
      <c r="C214" s="18"/>
      <c r="D214" s="18"/>
      <c r="E214" s="18"/>
      <c r="F214" s="18"/>
      <c r="G214" s="18"/>
      <c r="H214" s="18"/>
      <c r="I214" s="18"/>
      <c r="J214" s="18"/>
      <c r="K214" s="14"/>
      <c r="L214" s="1"/>
    </row>
    <row r="215" spans="1:12" ht="12.75">
      <c r="A215" s="17"/>
      <c r="B215" s="18"/>
      <c r="C215" s="18"/>
      <c r="D215" s="18"/>
      <c r="E215" s="18"/>
      <c r="F215" s="18"/>
      <c r="G215" s="18"/>
      <c r="H215" s="18"/>
      <c r="I215" s="18"/>
      <c r="J215" s="18"/>
      <c r="K215" s="14"/>
      <c r="L215" s="1"/>
    </row>
    <row r="216" spans="1:12" ht="12.75">
      <c r="A216" s="17"/>
      <c r="B216" s="18"/>
      <c r="C216" s="18"/>
      <c r="D216" s="18"/>
      <c r="E216" s="18"/>
      <c r="F216" s="18"/>
      <c r="G216" s="18"/>
      <c r="H216" s="18"/>
      <c r="I216" s="18"/>
      <c r="J216" s="18"/>
      <c r="K216" s="14"/>
      <c r="L216" s="1"/>
    </row>
    <row r="217" spans="1:11" ht="12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3"/>
    </row>
    <row r="218" spans="1:11" ht="12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3"/>
    </row>
    <row r="219" spans="1:11" ht="12.7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3"/>
    </row>
    <row r="220" spans="1:11" ht="12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3"/>
    </row>
    <row r="221" spans="1:12" ht="12.75">
      <c r="A221" s="17"/>
      <c r="B221" s="18"/>
      <c r="C221" s="18"/>
      <c r="D221" s="18"/>
      <c r="E221" s="18"/>
      <c r="F221" s="18"/>
      <c r="G221" s="18"/>
      <c r="H221" s="18"/>
      <c r="I221" s="18"/>
      <c r="J221" s="18"/>
      <c r="K221" s="14"/>
      <c r="L221" s="1" t="s">
        <v>9</v>
      </c>
    </row>
    <row r="222" spans="1:12" ht="12.75">
      <c r="A222" s="17"/>
      <c r="B222" s="18"/>
      <c r="C222" s="18"/>
      <c r="D222" s="18"/>
      <c r="E222" s="18"/>
      <c r="F222" s="18"/>
      <c r="G222" s="18"/>
      <c r="H222" s="18"/>
      <c r="I222" s="18"/>
      <c r="J222" s="18"/>
      <c r="K222" s="14"/>
      <c r="L222" s="1"/>
    </row>
    <row r="223" spans="1:12" ht="12.75">
      <c r="A223" s="17"/>
      <c r="B223" s="18"/>
      <c r="C223" s="18"/>
      <c r="D223" s="18"/>
      <c r="E223" s="18"/>
      <c r="F223" s="18"/>
      <c r="G223" s="18"/>
      <c r="H223" s="18"/>
      <c r="I223" s="18"/>
      <c r="J223" s="18"/>
      <c r="K223" s="14"/>
      <c r="L223" s="1"/>
    </row>
    <row r="224" spans="1:12" ht="12.75">
      <c r="A224" s="17"/>
      <c r="B224" s="18"/>
      <c r="C224" s="18"/>
      <c r="D224" s="18"/>
      <c r="E224" s="18"/>
      <c r="F224" s="18"/>
      <c r="G224" s="18"/>
      <c r="H224" s="18"/>
      <c r="I224" s="18"/>
      <c r="J224" s="18"/>
      <c r="K224" s="14"/>
      <c r="L224" s="1"/>
    </row>
    <row r="225" spans="1:12" ht="12.75">
      <c r="A225" s="17"/>
      <c r="B225" s="18"/>
      <c r="C225" s="18"/>
      <c r="D225" s="18"/>
      <c r="E225" s="18"/>
      <c r="F225" s="18"/>
      <c r="G225" s="18"/>
      <c r="H225" s="18"/>
      <c r="I225" s="18"/>
      <c r="J225" s="18"/>
      <c r="K225" s="14"/>
      <c r="L225" s="1"/>
    </row>
    <row r="253" spans="1:12" ht="12.75">
      <c r="A253" s="17"/>
      <c r="B253" s="18"/>
      <c r="C253" s="18"/>
      <c r="D253" s="18"/>
      <c r="E253" s="18"/>
      <c r="F253" s="18"/>
      <c r="G253" s="18"/>
      <c r="H253" s="18"/>
      <c r="I253" s="18"/>
      <c r="J253" s="18"/>
      <c r="K253" s="14"/>
      <c r="L253" s="1"/>
    </row>
    <row r="254" spans="1:12" ht="12.75">
      <c r="A254" s="17"/>
      <c r="B254" s="18"/>
      <c r="C254" s="18"/>
      <c r="D254" s="18"/>
      <c r="E254" s="18"/>
      <c r="F254" s="18"/>
      <c r="G254" s="18"/>
      <c r="H254" s="18"/>
      <c r="I254" s="18"/>
      <c r="J254" s="18"/>
      <c r="K254" s="14"/>
      <c r="L254" s="1"/>
    </row>
    <row r="255" spans="1:12" ht="12.75">
      <c r="A255" s="17"/>
      <c r="B255" s="18"/>
      <c r="C255" s="18"/>
      <c r="D255" s="18"/>
      <c r="E255" s="18"/>
      <c r="F255" s="18"/>
      <c r="G255" s="18"/>
      <c r="H255" s="18"/>
      <c r="I255" s="18"/>
      <c r="J255" s="18"/>
      <c r="K255" s="14"/>
      <c r="L255" s="1"/>
    </row>
    <row r="256" spans="1:12" ht="12.75">
      <c r="A256" s="17"/>
      <c r="B256" s="18"/>
      <c r="C256" s="18"/>
      <c r="D256" s="18"/>
      <c r="E256" s="18"/>
      <c r="F256" s="18"/>
      <c r="G256" s="18"/>
      <c r="H256" s="18"/>
      <c r="I256" s="18"/>
      <c r="J256" s="18"/>
      <c r="K256" s="14"/>
      <c r="L256" s="1"/>
    </row>
    <row r="257" spans="1:11" ht="12.7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3"/>
    </row>
    <row r="258" spans="1:11" ht="12.7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3"/>
    </row>
    <row r="259" spans="1:12" ht="12.75">
      <c r="A259" s="17"/>
      <c r="B259" s="18"/>
      <c r="C259" s="18"/>
      <c r="D259" s="18"/>
      <c r="E259" s="18"/>
      <c r="F259" s="18"/>
      <c r="G259" s="18"/>
      <c r="H259" s="18"/>
      <c r="I259" s="18"/>
      <c r="J259" s="18"/>
      <c r="K259" s="14"/>
      <c r="L259" s="1"/>
    </row>
    <row r="260" spans="1:12" ht="12.75">
      <c r="A260" s="17"/>
      <c r="B260" s="18"/>
      <c r="C260" s="18"/>
      <c r="D260" s="18"/>
      <c r="E260" s="18"/>
      <c r="F260" s="18"/>
      <c r="G260" s="18"/>
      <c r="H260" s="18"/>
      <c r="I260" s="18"/>
      <c r="J260" s="18"/>
      <c r="K260" s="14"/>
      <c r="L260" s="1"/>
    </row>
    <row r="261" spans="1:12" ht="12.75">
      <c r="A261" s="17"/>
      <c r="B261" s="18"/>
      <c r="C261" s="18"/>
      <c r="D261" s="18"/>
      <c r="E261" s="18"/>
      <c r="F261" s="18"/>
      <c r="G261" s="18"/>
      <c r="H261" s="18"/>
      <c r="I261" s="18"/>
      <c r="J261" s="18"/>
      <c r="K261" s="14"/>
      <c r="L261" s="1"/>
    </row>
    <row r="262" spans="1:12" ht="12.75">
      <c r="A262" s="17"/>
      <c r="B262" s="18"/>
      <c r="C262" s="18"/>
      <c r="D262" s="18"/>
      <c r="E262" s="18"/>
      <c r="F262" s="18"/>
      <c r="G262" s="18"/>
      <c r="H262" s="18"/>
      <c r="I262" s="18"/>
      <c r="J262" s="18"/>
      <c r="K262" s="14"/>
      <c r="L262" s="1"/>
    </row>
    <row r="263" spans="1:12" ht="12.75">
      <c r="A263" s="17"/>
      <c r="B263" s="18"/>
      <c r="C263" s="18"/>
      <c r="D263" s="18"/>
      <c r="E263" s="18"/>
      <c r="F263" s="18"/>
      <c r="G263" s="18"/>
      <c r="H263" s="18"/>
      <c r="I263" s="18"/>
      <c r="J263" s="18"/>
      <c r="K263" s="14"/>
      <c r="L263" s="1"/>
    </row>
    <row r="264" spans="1:12" ht="12.75">
      <c r="A264" s="17"/>
      <c r="B264" s="18"/>
      <c r="C264" s="18"/>
      <c r="D264" s="18"/>
      <c r="E264" s="18"/>
      <c r="F264" s="18"/>
      <c r="G264" s="18"/>
      <c r="H264" s="18"/>
      <c r="I264" s="18"/>
      <c r="J264" s="18"/>
      <c r="K264" s="14"/>
      <c r="L264" s="1"/>
    </row>
    <row r="265" spans="1:12" ht="12.75">
      <c r="A265" s="17"/>
      <c r="B265" s="18"/>
      <c r="C265" s="18"/>
      <c r="D265" s="18"/>
      <c r="E265" s="18"/>
      <c r="F265" s="18"/>
      <c r="G265" s="18"/>
      <c r="H265" s="18"/>
      <c r="I265" s="18"/>
      <c r="J265" s="18"/>
      <c r="K265" s="14"/>
      <c r="L265" s="1"/>
    </row>
    <row r="266" spans="1:12" ht="12.75">
      <c r="A266" s="17"/>
      <c r="B266" s="18"/>
      <c r="C266" s="18"/>
      <c r="D266" s="18"/>
      <c r="E266" s="18"/>
      <c r="F266" s="18"/>
      <c r="G266" s="18"/>
      <c r="H266" s="18"/>
      <c r="I266" s="18"/>
      <c r="J266" s="18"/>
      <c r="K266" s="14"/>
      <c r="L266" s="1"/>
    </row>
    <row r="267" spans="1:12" ht="12.75">
      <c r="A267" s="17"/>
      <c r="B267" s="18"/>
      <c r="C267" s="18"/>
      <c r="D267" s="18"/>
      <c r="E267" s="18"/>
      <c r="F267" s="18"/>
      <c r="G267" s="18"/>
      <c r="H267" s="18"/>
      <c r="I267" s="18"/>
      <c r="J267" s="18"/>
      <c r="K267" s="14"/>
      <c r="L267" s="1"/>
    </row>
    <row r="268" spans="1:12" ht="12.75">
      <c r="A268" s="17"/>
      <c r="B268" s="18"/>
      <c r="C268" s="18"/>
      <c r="D268" s="18"/>
      <c r="E268" s="18"/>
      <c r="F268" s="18"/>
      <c r="G268" s="18"/>
      <c r="H268" s="18"/>
      <c r="I268" s="18"/>
      <c r="J268" s="18"/>
      <c r="K268" s="14"/>
      <c r="L268" s="1"/>
    </row>
    <row r="269" spans="1:12" ht="12.75">
      <c r="A269" s="17"/>
      <c r="B269" s="18"/>
      <c r="C269" s="18"/>
      <c r="D269" s="18"/>
      <c r="E269" s="18"/>
      <c r="F269" s="18"/>
      <c r="G269" s="18"/>
      <c r="H269" s="18"/>
      <c r="I269" s="18"/>
      <c r="J269" s="18"/>
      <c r="K269" s="14"/>
      <c r="L269" s="1"/>
    </row>
    <row r="270" spans="1:12" ht="12.75">
      <c r="A270" s="17"/>
      <c r="B270" s="18"/>
      <c r="C270" s="18"/>
      <c r="D270" s="18"/>
      <c r="E270" s="18"/>
      <c r="F270" s="18"/>
      <c r="G270" s="18"/>
      <c r="H270" s="18"/>
      <c r="I270" s="18"/>
      <c r="J270" s="18"/>
      <c r="K270" s="14"/>
      <c r="L270" s="1"/>
    </row>
    <row r="271" spans="1:12" ht="12.75">
      <c r="A271" s="17"/>
      <c r="B271" s="18"/>
      <c r="C271" s="18"/>
      <c r="D271" s="18"/>
      <c r="E271" s="18"/>
      <c r="F271" s="18"/>
      <c r="G271" s="18"/>
      <c r="H271" s="18"/>
      <c r="I271" s="18"/>
      <c r="J271" s="18"/>
      <c r="K271" s="14"/>
      <c r="L271" s="1"/>
    </row>
    <row r="272" spans="1:12" ht="12.75">
      <c r="A272" s="17"/>
      <c r="B272" s="18"/>
      <c r="C272" s="18"/>
      <c r="D272" s="18"/>
      <c r="E272" s="18"/>
      <c r="F272" s="18"/>
      <c r="G272" s="18"/>
      <c r="H272" s="18"/>
      <c r="I272" s="18"/>
      <c r="J272" s="18"/>
      <c r="K272" s="14"/>
      <c r="L272" s="1"/>
    </row>
    <row r="274" spans="1:12" ht="12.75">
      <c r="A274" s="13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"/>
    </row>
    <row r="275" spans="1:12" ht="12.75">
      <c r="A275" s="13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"/>
    </row>
    <row r="276" spans="1:12" ht="12.75">
      <c r="A276" s="13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"/>
    </row>
    <row r="277" spans="1:12" ht="12.75">
      <c r="A277" s="13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"/>
    </row>
    <row r="278" spans="1:12" ht="12.75">
      <c r="A278" s="13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"/>
    </row>
    <row r="279" spans="1:12" ht="12.75">
      <c r="A279" s="13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"/>
    </row>
    <row r="280" spans="1:12" ht="12.75">
      <c r="A280" s="13"/>
      <c r="B280" s="14"/>
      <c r="C280" s="14"/>
      <c r="D280" s="13"/>
      <c r="E280" s="13"/>
      <c r="F280" s="13"/>
      <c r="G280" s="13"/>
      <c r="H280" s="14"/>
      <c r="I280" s="14"/>
      <c r="J280" s="14"/>
      <c r="K280" s="14"/>
      <c r="L280" s="1"/>
    </row>
    <row r="281" spans="1:12" ht="12.75">
      <c r="A281" s="13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"/>
    </row>
    <row r="282" spans="1:12" ht="12.75">
      <c r="A282" s="13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"/>
    </row>
    <row r="283" spans="1:12" ht="12.75">
      <c r="A283" s="13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"/>
    </row>
    <row r="284" spans="1:12" ht="12.75">
      <c r="A284" s="13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"/>
    </row>
    <row r="285" spans="1:12" ht="12.75">
      <c r="A285" s="13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"/>
    </row>
    <row r="286" spans="1:12" ht="12.75">
      <c r="A286" s="15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"/>
    </row>
    <row r="287" spans="1:12" ht="12.75">
      <c r="A287" s="13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"/>
    </row>
    <row r="288" spans="1:12" ht="12.75">
      <c r="A288" s="13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"/>
    </row>
    <row r="289" spans="1:12" ht="12.75">
      <c r="A289" s="13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"/>
    </row>
    <row r="290" spans="1:12" ht="12.75">
      <c r="A290" s="13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"/>
    </row>
    <row r="306" spans="1:12" ht="12.75">
      <c r="A306" s="13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"/>
    </row>
    <row r="307" spans="1:12" ht="12.75">
      <c r="A307" s="13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"/>
    </row>
    <row r="308" spans="1:12" ht="12.75">
      <c r="A308" s="13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"/>
    </row>
    <row r="309" spans="1:12" ht="13.5" customHeight="1">
      <c r="A309" s="13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"/>
    </row>
    <row r="310" spans="1:12" ht="12.75">
      <c r="A310" s="13"/>
      <c r="B310" s="14"/>
      <c r="C310" s="13"/>
      <c r="D310" s="13"/>
      <c r="E310" s="13"/>
      <c r="F310" s="13"/>
      <c r="G310" s="13"/>
      <c r="H310" s="13"/>
      <c r="I310" s="13"/>
      <c r="J310" s="14"/>
      <c r="K310" s="14"/>
      <c r="L310" s="1"/>
    </row>
    <row r="311" spans="1:12" ht="12.75">
      <c r="A311" s="13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"/>
    </row>
    <row r="312" spans="1:12" ht="12.75">
      <c r="A312" s="13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"/>
    </row>
    <row r="313" spans="1:12" ht="12.75">
      <c r="A313" s="13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"/>
    </row>
    <row r="314" spans="1:12" ht="12.75">
      <c r="A314" s="13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"/>
    </row>
    <row r="315" spans="1:12" ht="12.75">
      <c r="A315" s="13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"/>
    </row>
    <row r="316" spans="1:12" ht="12.75">
      <c r="A316" s="13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"/>
    </row>
    <row r="317" spans="1:12" ht="12.75">
      <c r="A317" s="13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"/>
    </row>
    <row r="318" spans="1:12" ht="12.75">
      <c r="A318" s="13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"/>
    </row>
    <row r="320" spans="1:12" ht="12.75">
      <c r="A320" s="13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"/>
    </row>
    <row r="321" spans="1:12" ht="12.75">
      <c r="A321" s="13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"/>
    </row>
    <row r="322" spans="1:12" ht="12.75">
      <c r="A322" s="13"/>
      <c r="B322" s="16"/>
      <c r="C322" s="14"/>
      <c r="D322" s="14"/>
      <c r="E322" s="14"/>
      <c r="F322" s="14"/>
      <c r="G322" s="14"/>
      <c r="H322" s="14"/>
      <c r="I322" s="14"/>
      <c r="J322" s="14"/>
      <c r="K322" s="14"/>
      <c r="L322" s="1"/>
    </row>
    <row r="323" spans="1:13" ht="12.75">
      <c r="A323" s="13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"/>
      <c r="M323" s="1"/>
    </row>
    <row r="324" spans="1:12" ht="12.75">
      <c r="A324" s="13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"/>
    </row>
    <row r="325" spans="1:12" ht="12.75">
      <c r="A325" s="13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"/>
    </row>
    <row r="326" spans="1:12" ht="12.75">
      <c r="A326" s="13"/>
      <c r="B326" s="14"/>
      <c r="C326" s="14"/>
      <c r="D326" s="14"/>
      <c r="E326" s="14"/>
      <c r="F326" s="14"/>
      <c r="G326" s="14"/>
      <c r="H326" s="14"/>
      <c r="I326" s="14"/>
      <c r="J326" s="13"/>
      <c r="K326" s="14"/>
      <c r="L326" s="1"/>
    </row>
    <row r="327" spans="1:12" ht="12.75">
      <c r="A327" s="13"/>
      <c r="B327" s="13"/>
      <c r="C327" s="13"/>
      <c r="D327" s="13"/>
      <c r="E327" s="13"/>
      <c r="F327" s="13"/>
      <c r="G327" s="13"/>
      <c r="H327" s="14"/>
      <c r="I327" s="14"/>
      <c r="J327" s="14"/>
      <c r="K327" s="13"/>
      <c r="L327" s="1"/>
    </row>
    <row r="328" spans="1:12" ht="12.75">
      <c r="A328" s="13"/>
      <c r="B328" s="14"/>
      <c r="C328" s="14"/>
      <c r="D328" s="14"/>
      <c r="E328" s="14"/>
      <c r="F328" s="14"/>
      <c r="G328" s="14"/>
      <c r="H328" s="14"/>
      <c r="I328" s="14"/>
      <c r="J328" s="14"/>
      <c r="K328" s="13"/>
      <c r="L328" s="1"/>
    </row>
    <row r="329" spans="1:12" ht="12.75">
      <c r="A329" s="13"/>
      <c r="B329" s="14"/>
      <c r="C329" s="14"/>
      <c r="D329" s="14"/>
      <c r="E329" s="14"/>
      <c r="F329" s="14"/>
      <c r="G329" s="14"/>
      <c r="H329" s="14"/>
      <c r="I329" s="14"/>
      <c r="J329" s="14"/>
      <c r="K329" s="13"/>
      <c r="L329" s="1"/>
    </row>
    <row r="330" spans="1:12" ht="12.7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"/>
    </row>
    <row r="331" spans="1:12" ht="12.75">
      <c r="A331" s="13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"/>
    </row>
    <row r="332" spans="1:12" ht="12.75">
      <c r="A332" s="13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"/>
    </row>
    <row r="333" spans="1:12" ht="12.7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"/>
    </row>
    <row r="334" spans="1:12" ht="12.7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"/>
    </row>
    <row r="335" spans="1:12" ht="12.7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"/>
    </row>
    <row r="336" spans="1:12" ht="12.7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"/>
    </row>
    <row r="337" spans="1:12" ht="12.7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"/>
    </row>
    <row r="338" spans="1:12" ht="12.7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"/>
    </row>
    <row r="339" spans="1:12" ht="12.7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"/>
    </row>
    <row r="343" spans="1:12" ht="12.7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"/>
    </row>
    <row r="344" spans="1:12" ht="12.7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"/>
    </row>
    <row r="345" spans="1:12" ht="12.7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"/>
    </row>
    <row r="346" spans="1:12" ht="12.7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"/>
    </row>
    <row r="347" spans="1:12" ht="12.7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"/>
    </row>
    <row r="348" spans="1:12" ht="12.7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"/>
    </row>
    <row r="349" spans="1:13" ht="12.7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"/>
      <c r="M349" t="s">
        <v>9</v>
      </c>
    </row>
    <row r="350" spans="1:12" ht="12.7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"/>
    </row>
    <row r="351" spans="1:12" ht="12.7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"/>
    </row>
    <row r="352" spans="1:12" ht="12.7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"/>
    </row>
    <row r="353" spans="1:12" ht="12.7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"/>
    </row>
    <row r="354" spans="1:12" ht="12.7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"/>
    </row>
    <row r="355" spans="1:12" ht="12.7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"/>
    </row>
    <row r="356" spans="1:12" ht="12.7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"/>
    </row>
    <row r="357" spans="1:12" ht="12.7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"/>
    </row>
    <row r="358" spans="1:12" ht="12.7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"/>
    </row>
    <row r="359" spans="1:12" ht="12.7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"/>
    </row>
    <row r="360" spans="1:12" ht="12.7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"/>
    </row>
    <row r="361" spans="1:12" ht="12.7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"/>
    </row>
    <row r="362" spans="1:12" ht="12.75">
      <c r="A362" s="13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"/>
    </row>
    <row r="363" spans="1:13" ht="12.75">
      <c r="A363" s="13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"/>
      <c r="M363" t="s">
        <v>10</v>
      </c>
    </row>
    <row r="365" spans="1:12" ht="12.75">
      <c r="A365" s="13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"/>
    </row>
    <row r="366" spans="1:12" ht="12.75">
      <c r="A366" s="13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"/>
    </row>
    <row r="367" spans="1:12" ht="12.75">
      <c r="A367" s="13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"/>
    </row>
    <row r="368" spans="1:12" ht="12.75">
      <c r="A368" s="13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"/>
    </row>
    <row r="369" spans="1:12" ht="12.75">
      <c r="A369" s="13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"/>
    </row>
    <row r="370" spans="1:11" ht="12.7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</row>
    <row r="371" spans="1:12" ht="12.75">
      <c r="A371" s="13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"/>
    </row>
    <row r="372" spans="1:12" ht="12.75">
      <c r="A372" s="13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"/>
    </row>
    <row r="373" spans="1:12" ht="12.75">
      <c r="A373" s="13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"/>
    </row>
    <row r="374" spans="1:12" ht="12.75">
      <c r="A374" s="13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"/>
    </row>
    <row r="375" spans="1:12" ht="12.75">
      <c r="A375" s="13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"/>
    </row>
    <row r="376" spans="1:12" ht="12.75">
      <c r="A376" s="13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"/>
    </row>
    <row r="377" spans="1:12" ht="12.75">
      <c r="A377" s="13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"/>
    </row>
    <row r="378" spans="1:13" ht="12.75">
      <c r="A378" s="13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"/>
      <c r="M378" s="1"/>
    </row>
    <row r="379" spans="1:12" ht="12.75">
      <c r="A379" s="13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"/>
    </row>
    <row r="380" spans="1:12" ht="12.75">
      <c r="A380" s="1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"/>
    </row>
    <row r="381" spans="1:12" ht="12.75">
      <c r="A381" s="13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"/>
    </row>
    <row r="382" spans="1:12" ht="12.75">
      <c r="A382" s="13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"/>
    </row>
    <row r="383" spans="1:12" ht="12.75">
      <c r="A383" s="13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"/>
    </row>
    <row r="384" spans="1:12" ht="12.75">
      <c r="A384" s="13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"/>
    </row>
    <row r="385" spans="1:12" ht="12.75">
      <c r="A385" s="13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"/>
    </row>
    <row r="386" spans="1:12" ht="12.75">
      <c r="A386" s="13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"/>
    </row>
    <row r="388" spans="1:12" ht="12.75">
      <c r="A388" s="13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"/>
    </row>
    <row r="389" spans="1:12" ht="12.75">
      <c r="A389" s="13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"/>
    </row>
    <row r="390" spans="1:12" ht="12.75">
      <c r="A390" s="13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"/>
    </row>
    <row r="391" spans="1:12" ht="12.75">
      <c r="A391" s="13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"/>
    </row>
    <row r="392" spans="1:12" ht="12.75">
      <c r="A392" s="13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"/>
    </row>
    <row r="393" spans="1:12" ht="12.75">
      <c r="A393" s="13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"/>
    </row>
    <row r="394" spans="1:12" ht="12.75">
      <c r="A394" s="13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"/>
    </row>
    <row r="395" spans="1:12" ht="12.75">
      <c r="A395" s="13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" t="s">
        <v>15</v>
      </c>
    </row>
    <row r="396" spans="1:12" ht="12.75">
      <c r="A396" s="13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"/>
    </row>
    <row r="397" spans="1:12" ht="12.75">
      <c r="A397" s="13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"/>
    </row>
    <row r="398" spans="1:12" ht="12.75">
      <c r="A398" s="13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"/>
    </row>
    <row r="399" spans="1:12" ht="12.75">
      <c r="A399" s="13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"/>
    </row>
    <row r="400" spans="1:12" ht="12.75">
      <c r="A400" s="13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"/>
    </row>
    <row r="401" spans="1:12" ht="12.75">
      <c r="A401" s="13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"/>
    </row>
    <row r="402" spans="1:12" ht="12.75">
      <c r="A402" s="13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"/>
    </row>
    <row r="403" spans="1:12" ht="12.75">
      <c r="A403" s="13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"/>
    </row>
    <row r="404" spans="1:12" ht="12.75">
      <c r="A404" s="13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"/>
    </row>
    <row r="405" spans="1:12" ht="12.75">
      <c r="A405" s="13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"/>
    </row>
    <row r="406" spans="1:12" ht="12.75">
      <c r="A406" s="13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"/>
    </row>
    <row r="407" spans="1:12" ht="12.75">
      <c r="A407" s="1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"/>
    </row>
    <row r="408" spans="1:12" ht="12.75">
      <c r="A408" s="13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"/>
    </row>
    <row r="409" spans="1:12" ht="12.75">
      <c r="A409" s="13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"/>
    </row>
    <row r="410" spans="1:12" ht="12.75">
      <c r="A410" s="13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"/>
    </row>
    <row r="411" spans="1:12" ht="12.75">
      <c r="A411" s="13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"/>
    </row>
    <row r="412" spans="1:12" ht="12.75">
      <c r="A412" s="13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"/>
    </row>
    <row r="413" spans="1:12" ht="12.75">
      <c r="A413" s="13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"/>
    </row>
    <row r="414" spans="1:12" ht="12.75">
      <c r="A414" s="13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"/>
    </row>
    <row r="415" spans="1:12" ht="12.75">
      <c r="A415" s="13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"/>
    </row>
    <row r="416" spans="1:12" ht="12.75">
      <c r="A416" s="13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"/>
    </row>
    <row r="417" spans="1:12" ht="12.75">
      <c r="A417" s="13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"/>
    </row>
    <row r="418" spans="1:12" ht="12.75">
      <c r="A418" s="13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"/>
    </row>
    <row r="419" spans="1:12" ht="12.75">
      <c r="A419" s="13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"/>
    </row>
    <row r="420" spans="1:12" ht="12.75">
      <c r="A420" s="13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"/>
    </row>
    <row r="421" spans="1:12" ht="12.75">
      <c r="A421" s="13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"/>
    </row>
    <row r="422" spans="1:12" ht="12.75">
      <c r="A422" s="13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"/>
    </row>
    <row r="423" spans="1:12" ht="12.75">
      <c r="A423" s="13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"/>
    </row>
    <row r="424" spans="1:12" ht="12.75">
      <c r="A424" s="13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"/>
    </row>
    <row r="425" spans="1:12" ht="12.75">
      <c r="A425" s="13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"/>
    </row>
    <row r="426" spans="1:12" ht="12.75">
      <c r="A426" s="13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"/>
    </row>
    <row r="427" spans="1:12" ht="12.75">
      <c r="A427" s="13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"/>
    </row>
    <row r="428" spans="1:12" ht="12.75">
      <c r="A428" s="13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"/>
    </row>
    <row r="429" spans="1:12" ht="12.75">
      <c r="A429" s="13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"/>
    </row>
    <row r="430" spans="1:12" ht="12.75">
      <c r="A430" s="13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"/>
    </row>
    <row r="431" spans="1:12" ht="12.75">
      <c r="A431" s="13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"/>
    </row>
    <row r="432" spans="1:12" ht="12.75">
      <c r="A432" s="13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"/>
    </row>
    <row r="433" spans="1:12" ht="12.75">
      <c r="A433" s="13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"/>
    </row>
    <row r="434" spans="1:12" ht="12.75">
      <c r="A434" s="1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"/>
    </row>
    <row r="435" spans="1:12" ht="12.75">
      <c r="A435" s="13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"/>
    </row>
    <row r="436" spans="1:12" ht="12.75">
      <c r="A436" s="13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"/>
    </row>
    <row r="437" spans="1:12" ht="12.75">
      <c r="A437" s="13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"/>
    </row>
    <row r="438" spans="1:12" ht="12.75">
      <c r="A438" s="13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"/>
    </row>
    <row r="439" spans="1:12" ht="12.75">
      <c r="A439" s="13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"/>
    </row>
    <row r="440" spans="1:12" ht="12.75">
      <c r="A440" s="13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"/>
    </row>
    <row r="441" spans="1:12" ht="12.75">
      <c r="A441" s="13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"/>
    </row>
    <row r="442" spans="1:12" ht="12.75">
      <c r="A442" s="13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"/>
    </row>
    <row r="443" spans="1:12" ht="12.75">
      <c r="A443" s="13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"/>
    </row>
    <row r="444" spans="1:12" ht="12.75">
      <c r="A444" s="13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"/>
    </row>
    <row r="445" spans="1:12" ht="12.75">
      <c r="A445" s="13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"/>
    </row>
    <row r="446" spans="1:12" ht="12.75">
      <c r="A446" s="13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"/>
    </row>
    <row r="447" spans="1:12" ht="12.75">
      <c r="A447" s="13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"/>
    </row>
    <row r="448" spans="1:12" ht="12.75">
      <c r="A448" s="13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"/>
    </row>
    <row r="449" spans="1:12" ht="12.75">
      <c r="A449" s="13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"/>
    </row>
    <row r="450" spans="1:12" ht="12.75">
      <c r="A450" s="13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"/>
    </row>
    <row r="451" spans="1:12" ht="12.75">
      <c r="A451" s="13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"/>
    </row>
    <row r="452" spans="1:12" ht="12.75">
      <c r="A452" s="13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"/>
    </row>
    <row r="453" spans="1:12" ht="12.75">
      <c r="A453" s="13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"/>
    </row>
    <row r="454" spans="1:12" ht="12.75">
      <c r="A454" s="13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"/>
    </row>
    <row r="455" spans="1:12" ht="12.75">
      <c r="A455" s="13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"/>
    </row>
    <row r="456" spans="1:12" ht="12.75">
      <c r="A456" s="13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"/>
    </row>
    <row r="457" spans="1:12" ht="12.75">
      <c r="A457" s="13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"/>
    </row>
    <row r="458" spans="1:12" ht="12.75">
      <c r="A458" s="13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"/>
    </row>
    <row r="459" spans="1:12" ht="12.75">
      <c r="A459" s="13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"/>
    </row>
    <row r="460" spans="1:12" ht="12.75">
      <c r="A460" s="13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"/>
    </row>
    <row r="461" spans="1:12" ht="12.75">
      <c r="A461" s="1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"/>
    </row>
    <row r="462" spans="1:12" ht="12.75">
      <c r="A462" s="13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"/>
    </row>
    <row r="463" spans="1:12" ht="12.75">
      <c r="A463" s="13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"/>
    </row>
    <row r="464" spans="1:12" ht="12.75">
      <c r="A464" s="13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"/>
    </row>
    <row r="465" spans="1:12" ht="12.75">
      <c r="A465" s="13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"/>
    </row>
    <row r="466" spans="1:12" ht="12.75">
      <c r="A466" s="13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"/>
    </row>
    <row r="467" spans="1:12" ht="12.75">
      <c r="A467" s="13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"/>
    </row>
    <row r="468" spans="1:12" ht="12.75">
      <c r="A468" s="13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"/>
    </row>
    <row r="469" spans="1:12" ht="12.75">
      <c r="A469" s="13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"/>
    </row>
    <row r="470" spans="1:12" ht="12.75">
      <c r="A470" s="13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"/>
    </row>
    <row r="471" spans="1:12" ht="12.75">
      <c r="A471" s="13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"/>
    </row>
    <row r="472" spans="1:12" ht="12.75">
      <c r="A472" s="13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"/>
    </row>
    <row r="473" spans="1:12" ht="12.75">
      <c r="A473" s="13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"/>
    </row>
    <row r="474" spans="1:12" ht="12.75">
      <c r="A474" s="13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"/>
    </row>
    <row r="475" spans="1:12" ht="12.75">
      <c r="A475" s="13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"/>
    </row>
    <row r="476" spans="1:12" ht="12.75">
      <c r="A476" s="13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"/>
    </row>
    <row r="477" spans="1:12" ht="12.75">
      <c r="A477" s="13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"/>
    </row>
    <row r="478" spans="1:12" ht="12.75">
      <c r="A478" s="13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"/>
    </row>
    <row r="479" spans="1:12" ht="12.75">
      <c r="A479" s="13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"/>
    </row>
    <row r="480" spans="1:11" ht="12.7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</row>
    <row r="481" spans="1:11" ht="12.7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</row>
    <row r="482" spans="1:11" ht="12.7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</row>
    <row r="484" spans="1:11" ht="12.7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</row>
    <row r="485" spans="1:11" ht="12.7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</row>
    <row r="486" spans="1:11" ht="12.7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</row>
    <row r="487" spans="1:11" ht="12.7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</row>
    <row r="488" spans="1:11" ht="12.7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</row>
    <row r="489" spans="1:11" ht="12.7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</row>
    <row r="490" spans="1:11" ht="12.7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</row>
    <row r="491" spans="1:11" ht="12.7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</row>
    <row r="492" spans="1:11" ht="12.7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</row>
    <row r="493" spans="1:11" ht="12.7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</row>
    <row r="494" spans="1:11" ht="12.7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</row>
    <row r="495" spans="1:11" ht="12.7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</row>
    <row r="496" spans="1:11" ht="12.7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</row>
    <row r="497" spans="1:11" ht="12.7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</row>
    <row r="498" spans="1:11" ht="12.7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</row>
    <row r="499" spans="1:11" ht="12.7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</row>
    <row r="500" spans="1:11" ht="12.7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</row>
    <row r="501" spans="1:11" ht="12.7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</row>
    <row r="502" spans="1:11" ht="12.7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</row>
    <row r="503" spans="1:11" ht="12.7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</row>
    <row r="504" spans="1:11" ht="12.7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</row>
    <row r="505" spans="1:11" ht="12.7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</row>
    <row r="506" spans="1:11" ht="12.7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</row>
    <row r="507" spans="1:11" ht="12.7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</row>
    <row r="508" spans="1:11" ht="12.7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</row>
    <row r="509" spans="1:11" ht="12.7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</row>
    <row r="510" spans="1:11" ht="12.7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</row>
    <row r="511" spans="1:11" ht="12.7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</row>
    <row r="512" spans="1:11" ht="12.7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</row>
    <row r="513" spans="1:11" ht="12.7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</row>
    <row r="514" spans="1:11" ht="12.7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</row>
    <row r="515" spans="1:11" ht="12.7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</row>
    <row r="516" spans="1:11" ht="12.7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</row>
    <row r="517" spans="1:11" ht="12.7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</row>
    <row r="518" spans="1:11" ht="12.7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</row>
    <row r="519" spans="1:11" ht="12.7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</row>
    <row r="520" spans="1:11" ht="12.7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</row>
    <row r="521" spans="1:11" ht="12.7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</row>
    <row r="522" spans="1:11" ht="12.7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</row>
    <row r="523" spans="1:11" ht="12.7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</row>
    <row r="524" spans="1:11" ht="12.7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</row>
    <row r="525" spans="1:11" ht="12.7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</row>
    <row r="526" spans="1:11" ht="12.7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</row>
    <row r="527" spans="1:11" ht="12.7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</row>
    <row r="528" spans="1:11" ht="12.7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</row>
    <row r="529" spans="1:11" ht="12.7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</row>
    <row r="530" spans="1:11" ht="12.7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</row>
    <row r="531" spans="1:11" ht="12.7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</row>
    <row r="532" spans="1:11" ht="12.7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</row>
    <row r="533" spans="1:11" ht="12.7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</row>
    <row r="534" spans="1:11" ht="12.7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</row>
    <row r="535" spans="1:11" ht="12.7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</row>
    <row r="536" spans="1:11" ht="12.7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</row>
    <row r="537" spans="1:11" ht="12.7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</row>
    <row r="538" spans="1:11" ht="12.7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</row>
    <row r="539" spans="1:11" ht="12.7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</row>
    <row r="540" spans="1:11" ht="12.7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</row>
    <row r="541" spans="1:11" ht="12.7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</row>
    <row r="542" spans="1:11" ht="12.7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</row>
    <row r="543" spans="1:11" ht="12.7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</row>
    <row r="544" spans="1:11" ht="12.7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</row>
    <row r="545" spans="1:11" ht="12.7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</row>
    <row r="546" spans="1:11" ht="12.7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</row>
    <row r="547" spans="1:11" ht="12.7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</row>
    <row r="548" spans="1:11" ht="12.7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</row>
    <row r="549" spans="1:11" ht="12.7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</row>
    <row r="550" spans="1:11" ht="12.7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</row>
    <row r="551" spans="1:11" ht="12.7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</row>
    <row r="552" spans="1:11" ht="12.7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</row>
    <row r="553" spans="1:11" ht="12.7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</row>
    <row r="554" spans="1:11" ht="12.7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</row>
    <row r="555" spans="1:11" ht="12.7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</row>
    <row r="556" spans="1:11" ht="12.7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</row>
    <row r="557" spans="1:11" ht="12.7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</row>
    <row r="558" spans="1:11" ht="12.7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</row>
    <row r="559" spans="1:11" ht="12.7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</row>
    <row r="560" spans="1:11" ht="12.7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</row>
    <row r="561" spans="1:11" ht="12.7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</row>
    <row r="562" spans="1:11" ht="12.7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</row>
    <row r="563" spans="1:11" ht="12.7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</row>
    <row r="564" spans="1:11" ht="12.7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</row>
  </sheetData>
  <sheetProtection/>
  <printOptions/>
  <pageMargins left="0.75" right="0.75" top="1" bottom="1" header="0.5" footer="0.5"/>
  <pageSetup horizontalDpi="600" verticalDpi="600" orientation="landscape" paperSiz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Pomorska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</dc:creator>
  <cp:keywords/>
  <dc:description/>
  <cp:lastModifiedBy>Jelena</cp:lastModifiedBy>
  <cp:lastPrinted>2018-02-23T07:04:28Z</cp:lastPrinted>
  <dcterms:created xsi:type="dcterms:W3CDTF">2003-05-12T11:08:33Z</dcterms:created>
  <dcterms:modified xsi:type="dcterms:W3CDTF">2018-02-23T19:07:00Z</dcterms:modified>
  <cp:category/>
  <cp:version/>
  <cp:contentType/>
  <cp:contentStatus/>
</cp:coreProperties>
</file>