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145" windowHeight="6465" activeTab="0"/>
  </bookViews>
  <sheets>
    <sheet name="Po izvorima financiranja" sheetId="1" r:id="rId1"/>
  </sheets>
  <definedNames/>
  <calcPr fullCalcOnLoad="1"/>
</workbook>
</file>

<file path=xl/sharedStrings.xml><?xml version="1.0" encoding="utf-8"?>
<sst xmlns="http://schemas.openxmlformats.org/spreadsheetml/2006/main" count="155" uniqueCount="124">
  <si>
    <t>FINANCIJSKI PLAN</t>
  </si>
  <si>
    <t>POMORSKA ŠKOLA</t>
  </si>
  <si>
    <t xml:space="preserve">            SPLIT</t>
  </si>
  <si>
    <t>A. PRIHODI</t>
  </si>
  <si>
    <t xml:space="preserve">          </t>
  </si>
  <si>
    <t>UKUPNO PRIHODI</t>
  </si>
  <si>
    <t>B. IZDACI</t>
  </si>
  <si>
    <t>UKUPNI RASHODI</t>
  </si>
  <si>
    <t>SPLIT</t>
  </si>
  <si>
    <t xml:space="preserve">    </t>
  </si>
  <si>
    <t xml:space="preserve"> </t>
  </si>
  <si>
    <t xml:space="preserve"> ostali rashodi za zaposlene                               312</t>
  </si>
  <si>
    <t>članarine                                      32941</t>
  </si>
  <si>
    <t>učen.fond                                     329992</t>
  </si>
  <si>
    <t xml:space="preserve"> usluge banaka                             34311</t>
  </si>
  <si>
    <t xml:space="preserve">   </t>
  </si>
  <si>
    <t>premije osiguranja brodice             3292</t>
  </si>
  <si>
    <t>stručno usavršavanja  zap.                3213</t>
  </si>
  <si>
    <t>pedagoška dokumentacija                 3221</t>
  </si>
  <si>
    <t>nastavni materijal-radionica                3221</t>
  </si>
  <si>
    <t>lož ulje                                             3223</t>
  </si>
  <si>
    <t>mater.  Za tekuće i invest.odrobj        3224</t>
  </si>
  <si>
    <t>komunalne usluge                            3234</t>
  </si>
  <si>
    <t>zakupnine i najamnine                      3235</t>
  </si>
  <si>
    <t>zdravstveni pregled zapos                 3236</t>
  </si>
  <si>
    <t>sitan inventar                                    3225</t>
  </si>
  <si>
    <t>ostali rashodi poslovanja                   32999</t>
  </si>
  <si>
    <t>natječaji, oglasi,reklame                   3233</t>
  </si>
  <si>
    <t>električna energija                             3223</t>
  </si>
  <si>
    <t>jubilarna nagrada                   31212</t>
  </si>
  <si>
    <t>naknada za smrtni slučaj        31215</t>
  </si>
  <si>
    <t>naknada za duže bolovanje 31215</t>
  </si>
  <si>
    <t>pokloni djeci                      31213</t>
  </si>
  <si>
    <t>božićnica                              31213</t>
  </si>
  <si>
    <t>namještaj drvo,ostali                               422</t>
  </si>
  <si>
    <t>UKUPNO</t>
  </si>
  <si>
    <t>IZVORI FINACIRANJA</t>
  </si>
  <si>
    <t>Državni proračun</t>
  </si>
  <si>
    <t>Županijski proračun</t>
  </si>
  <si>
    <t>1. Izdaci za zaposlene:                                             31</t>
  </si>
  <si>
    <t>2.  Materijalni rashodi                                              32</t>
  </si>
  <si>
    <t xml:space="preserve">telefon ,poštarina                               3231                                       </t>
  </si>
  <si>
    <t xml:space="preserve"> bruto plaće zaposlenika + mentorstvo        31111</t>
  </si>
  <si>
    <t>usluge tekućeg i investic. odražav      3232</t>
  </si>
  <si>
    <t>potpora za novorođeno dijete</t>
  </si>
  <si>
    <t>4.</t>
  </si>
  <si>
    <t>Obrazovanje odraslih</t>
  </si>
  <si>
    <t>službena i radna odjeća i obuća     3227</t>
  </si>
  <si>
    <t>službena putovanja                           32411</t>
  </si>
  <si>
    <t xml:space="preserve"> knjige-škola ,                                424</t>
  </si>
  <si>
    <t xml:space="preserve"> - Rashodi za materijal i energiju                                    322</t>
  </si>
  <si>
    <t xml:space="preserve"> - Rashodi za usluge                                                           323</t>
  </si>
  <si>
    <t xml:space="preserve">gorivo-Školski brod                                               3223           </t>
  </si>
  <si>
    <t>intelektualne usluge                      3237</t>
  </si>
  <si>
    <t>ostale usluge                              3239</t>
  </si>
  <si>
    <t>reprezentacija                                32931</t>
  </si>
  <si>
    <t>ostale pristojbe i naknade                      32954</t>
  </si>
  <si>
    <t>naknada za nezapošljavanje invalida   32955</t>
  </si>
  <si>
    <t>računalne usluge                         3238</t>
  </si>
  <si>
    <t>oprema                   422</t>
  </si>
  <si>
    <t>nagrada za godišnji odmor    31216</t>
  </si>
  <si>
    <t>Županijska natjecanja                     32919</t>
  </si>
  <si>
    <t>naknada za prijevoz škola 2                         3212</t>
  </si>
  <si>
    <t>naknada za prijevoz  škola 1                         3212</t>
  </si>
  <si>
    <t>službena putovanja                           3211</t>
  </si>
  <si>
    <t>zatezne kamate             3433</t>
  </si>
  <si>
    <t xml:space="preserve">       R a v n a t e lj</t>
  </si>
  <si>
    <t>Sredstva EU</t>
  </si>
  <si>
    <t xml:space="preserve"> doprinos na plaću   - 17,2%      313</t>
  </si>
  <si>
    <t>1. Prihodi iz državnog proračuna za zap.           63612</t>
  </si>
  <si>
    <t>Sufinanciranje prijvoza učenika                     3722</t>
  </si>
  <si>
    <t>Učenički servis</t>
  </si>
  <si>
    <t>Tekuće  donacije</t>
  </si>
  <si>
    <t>Participacija</t>
  </si>
  <si>
    <t>uredski materijal                                   3221</t>
  </si>
  <si>
    <t>za 2018 godinu</t>
  </si>
  <si>
    <t>Radovi u školi                                                     3232</t>
  </si>
  <si>
    <t>Potvrdnice,koncesjije                              329595</t>
  </si>
  <si>
    <t>RAZLIKA - VIŠAK/MANJAK</t>
  </si>
  <si>
    <t>Razlika prihoda i rashoda za 2018 godinu</t>
  </si>
  <si>
    <t>4. Financijski izdaci                                                  34</t>
  </si>
  <si>
    <t>5.Pomoći                                                                    37</t>
  </si>
  <si>
    <t>6. Rashodi za nabavu dugotr.imovine                      42</t>
  </si>
  <si>
    <t>7. Viškovi iz prethodnih godina                         92211</t>
  </si>
  <si>
    <t>Prodaja stanova</t>
  </si>
  <si>
    <t>Rashodi protokola                     329911</t>
  </si>
  <si>
    <t>nastava na poligonu Antipiros   32399</t>
  </si>
  <si>
    <t>Antipiros redovni učenici               32399</t>
  </si>
  <si>
    <t>ISO                                                     32399</t>
  </si>
  <si>
    <t xml:space="preserve">  - Naknada tr.za zaposlene                                             321</t>
  </si>
  <si>
    <t xml:space="preserve"> - Ostali nespomenuti rashodi poslovanja                    329</t>
  </si>
  <si>
    <t xml:space="preserve">  - Troškovi osoba izvan radnog odnosa                       324</t>
  </si>
  <si>
    <t>Participacija učenika                                                         6526</t>
  </si>
  <si>
    <t>Dragan Pavelin, dipl.ing</t>
  </si>
  <si>
    <t>otpremnina ( za 3 djelatnika)                           31214</t>
  </si>
  <si>
    <t>jednokratna naknada-ekskurzija                                 321191</t>
  </si>
  <si>
    <t>Projekt Erasmus,Water day,Nemir</t>
  </si>
  <si>
    <t>službena putovanja ERASMUS                        3211</t>
  </si>
  <si>
    <t>službena putovanja   Water day                      3211</t>
  </si>
  <si>
    <t>službena putovanja   Nemir                        3211</t>
  </si>
  <si>
    <t>organizacijske potpore Erasmus              3239</t>
  </si>
  <si>
    <t>organizacijske potpore Water day              3239</t>
  </si>
  <si>
    <t>organizacijske potpore Nemir             3239</t>
  </si>
  <si>
    <t>kotizacije za seminare   Erasmus                      3213</t>
  </si>
  <si>
    <t>uredski materijal Earsmus                                3221</t>
  </si>
  <si>
    <t>oprema Ministarstva mora</t>
  </si>
  <si>
    <t>2. Prihod Ministarstva mora                       63613</t>
  </si>
  <si>
    <t>3. Sredstva EU                                                         638111</t>
  </si>
  <si>
    <t>4. Projekt Erasmus                                                638112</t>
  </si>
  <si>
    <t>5.Projekt Water day                                                638113</t>
  </si>
  <si>
    <t>6.Projekt Nemir                                                       638114</t>
  </si>
  <si>
    <t>7. Kamate na depozite po viđenju                                      641</t>
  </si>
  <si>
    <t>8.Prihodi od obrazovanja odraslih                                    661</t>
  </si>
  <si>
    <t>9.Prihodi po posebnim propisima                                    652</t>
  </si>
  <si>
    <t>10. Tekuće donacije                                                              663</t>
  </si>
  <si>
    <t>11. Prihodi iz županijskog proračuna                    67111</t>
  </si>
  <si>
    <t>12. Prihodi od prodaje stanova                              721</t>
  </si>
  <si>
    <t>usluge pri registraciji prijevoznih sredstvava</t>
  </si>
  <si>
    <t>programi Ministarstvo mora          42621</t>
  </si>
  <si>
    <t>REBALANS IV</t>
  </si>
  <si>
    <t>lož ulje-plaća Županija                   3223</t>
  </si>
  <si>
    <t>Klasa:400-02/18-01/05</t>
  </si>
  <si>
    <t>Ur. Broj:2181-79/18-05-01</t>
  </si>
  <si>
    <t>Split,12.12.2018.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</si>
</sst>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#,##0.000"/>
    <numFmt numFmtId="167" formatCode="#,##0.0"/>
    <numFmt numFmtId="168" formatCode="_-* #,##0.000\ _k_n_-;\-* #,##0.000\ _k_n_-;_-* &quot;-&quot;??\ _k_n_-;_-@_-"/>
    <numFmt numFmtId="169" formatCode="_-* #,##0.0000\ _k_n_-;\-* #,##0.0000\ _k_n_-;_-* &quot;-&quot;??\ _k_n_-;_-@_-"/>
    <numFmt numFmtId="170" formatCode="_-* #,##0.00000\ _k_n_-;\-* #,##0.00000\ _k_n_-;_-* &quot;-&quot;??\ _k_n_-;_-@_-"/>
    <numFmt numFmtId="171" formatCode="_-* #,##0.0\ _k_n_-;\-* #,##0.0\ _k_n_-;_-* &quot;-&quot;??\ _k_n_-;_-@_-"/>
    <numFmt numFmtId="172" formatCode="_-* #,##0\ _k_n_-;\-* #,##0\ _k_n_-;_-* &quot;-&quot;??\ _k_n_-;_-@_-"/>
  </numFmts>
  <fonts count="1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9"/>
      <color indexed="14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color indexed="14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14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4"/>
  <sheetViews>
    <sheetView tabSelected="1" view="pageBreakPreview" zoomScaleNormal="75" zoomScaleSheetLayoutView="100" workbookViewId="0" topLeftCell="A82">
      <selection activeCell="B91" sqref="B91"/>
    </sheetView>
  </sheetViews>
  <sheetFormatPr defaultColWidth="9.140625" defaultRowHeight="12.75"/>
  <cols>
    <col min="1" max="1" width="44.7109375" style="0" customWidth="1"/>
    <col min="2" max="2" width="10.421875" style="0" customWidth="1"/>
    <col min="3" max="3" width="10.28125" style="0" customWidth="1"/>
    <col min="4" max="4" width="9.57421875" style="0" customWidth="1"/>
    <col min="5" max="5" width="9.421875" style="0" customWidth="1"/>
    <col min="6" max="7" width="8.8515625" style="0" customWidth="1"/>
    <col min="8" max="8" width="8.421875" style="0" customWidth="1"/>
    <col min="9" max="9" width="9.00390625" style="0" customWidth="1"/>
    <col min="10" max="10" width="12.00390625" style="0" customWidth="1"/>
    <col min="11" max="11" width="11.57421875" style="0" customWidth="1"/>
    <col min="12" max="12" width="12.421875" style="0" customWidth="1"/>
  </cols>
  <sheetData>
    <row r="1" spans="1:11" ht="12.75">
      <c r="A1" s="2" t="s">
        <v>1</v>
      </c>
      <c r="B1" s="2"/>
      <c r="C1" s="2"/>
      <c r="D1" s="2" t="s">
        <v>0</v>
      </c>
      <c r="E1" s="2"/>
      <c r="F1" s="2"/>
      <c r="G1" s="2"/>
      <c r="H1" s="2"/>
      <c r="I1" s="2"/>
      <c r="J1" s="2"/>
      <c r="K1" s="21"/>
    </row>
    <row r="2" spans="1:11" ht="12.75">
      <c r="A2" s="2" t="s">
        <v>8</v>
      </c>
      <c r="B2" s="3" t="s">
        <v>119</v>
      </c>
      <c r="C2" s="2"/>
      <c r="D2" s="2" t="s">
        <v>75</v>
      </c>
      <c r="E2" s="2"/>
      <c r="F2" s="2"/>
      <c r="G2" s="2"/>
      <c r="H2" s="2"/>
      <c r="I2" s="2"/>
      <c r="J2" s="2"/>
      <c r="K2" s="21"/>
    </row>
    <row r="3" spans="1:11" ht="12.75">
      <c r="A3" s="3"/>
      <c r="B3" s="2"/>
      <c r="C3" s="2"/>
      <c r="D3" s="2"/>
      <c r="E3" s="2"/>
      <c r="F3" s="2"/>
      <c r="G3" s="2"/>
      <c r="H3" s="2"/>
      <c r="I3" s="2"/>
      <c r="J3" s="2"/>
      <c r="K3" s="21"/>
    </row>
    <row r="4" spans="1:19" ht="34.5" customHeight="1">
      <c r="A4" s="19" t="s">
        <v>36</v>
      </c>
      <c r="B4" s="26" t="s">
        <v>37</v>
      </c>
      <c r="C4" s="26" t="s">
        <v>38</v>
      </c>
      <c r="D4" s="27" t="s">
        <v>46</v>
      </c>
      <c r="E4" s="26" t="s">
        <v>67</v>
      </c>
      <c r="F4" s="26" t="s">
        <v>72</v>
      </c>
      <c r="G4" s="26" t="s">
        <v>73</v>
      </c>
      <c r="H4" s="26" t="s">
        <v>84</v>
      </c>
      <c r="I4" s="48" t="s">
        <v>96</v>
      </c>
      <c r="J4" s="28" t="s">
        <v>35</v>
      </c>
      <c r="K4" s="21"/>
      <c r="L4" s="28"/>
      <c r="S4" t="s">
        <v>2</v>
      </c>
    </row>
    <row r="5" spans="1:12" ht="12.7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21"/>
      <c r="L5" s="5"/>
    </row>
    <row r="6" spans="1:12" ht="12.75">
      <c r="A6" s="10" t="s">
        <v>69</v>
      </c>
      <c r="B6" s="30">
        <v>9065000</v>
      </c>
      <c r="C6" s="31"/>
      <c r="D6" s="31"/>
      <c r="E6" s="31"/>
      <c r="F6" s="31"/>
      <c r="G6" s="31"/>
      <c r="H6" s="31"/>
      <c r="I6" s="31"/>
      <c r="J6" s="30">
        <f>SUM(B6:I6)</f>
        <v>9065000</v>
      </c>
      <c r="K6" s="21"/>
      <c r="L6" s="30"/>
    </row>
    <row r="7" spans="1:12" ht="12.75">
      <c r="A7" s="10" t="s">
        <v>106</v>
      </c>
      <c r="B7" s="30">
        <v>567831.24</v>
      </c>
      <c r="C7" s="31"/>
      <c r="D7" s="31"/>
      <c r="E7" s="31"/>
      <c r="F7" s="31"/>
      <c r="G7" s="31"/>
      <c r="H7" s="31"/>
      <c r="I7" s="31"/>
      <c r="J7" s="30">
        <f>SUM(B7:I7)</f>
        <v>567831.24</v>
      </c>
      <c r="K7" s="21"/>
      <c r="L7" s="30"/>
    </row>
    <row r="8" spans="1:12" ht="12.75">
      <c r="A8" s="10" t="s">
        <v>107</v>
      </c>
      <c r="B8" s="31"/>
      <c r="C8" s="31"/>
      <c r="D8" s="31"/>
      <c r="E8" s="30">
        <v>499125</v>
      </c>
      <c r="F8" s="30"/>
      <c r="G8" s="30"/>
      <c r="H8" s="30"/>
      <c r="I8" s="30"/>
      <c r="J8" s="30">
        <f aca="true" t="shared" si="0" ref="J8:J19">SUM(B8:I8)</f>
        <v>499125</v>
      </c>
      <c r="K8" s="21"/>
      <c r="L8" s="30"/>
    </row>
    <row r="9" spans="1:12" ht="12.75">
      <c r="A9" s="10" t="s">
        <v>108</v>
      </c>
      <c r="B9" s="31"/>
      <c r="C9" s="31"/>
      <c r="D9" s="31"/>
      <c r="E9" s="30"/>
      <c r="F9" s="30"/>
      <c r="G9" s="30"/>
      <c r="H9" s="30"/>
      <c r="I9" s="30">
        <v>147000</v>
      </c>
      <c r="J9" s="30">
        <f t="shared" si="0"/>
        <v>147000</v>
      </c>
      <c r="K9" s="21"/>
      <c r="L9" s="30"/>
    </row>
    <row r="10" spans="1:12" ht="12.75">
      <c r="A10" s="10" t="s">
        <v>109</v>
      </c>
      <c r="B10" s="31"/>
      <c r="C10" s="31"/>
      <c r="D10" s="31"/>
      <c r="E10" s="30"/>
      <c r="F10" s="30"/>
      <c r="G10" s="30"/>
      <c r="H10" s="30"/>
      <c r="I10" s="30">
        <v>184000</v>
      </c>
      <c r="J10" s="30">
        <f t="shared" si="0"/>
        <v>184000</v>
      </c>
      <c r="K10" s="21"/>
      <c r="L10" s="30"/>
    </row>
    <row r="11" spans="1:12" ht="12.75">
      <c r="A11" s="10" t="s">
        <v>110</v>
      </c>
      <c r="B11" s="31"/>
      <c r="C11" s="31"/>
      <c r="D11" s="31"/>
      <c r="E11" s="30"/>
      <c r="F11" s="30"/>
      <c r="G11" s="30"/>
      <c r="H11" s="30"/>
      <c r="I11" s="30">
        <v>169000</v>
      </c>
      <c r="J11" s="30">
        <f t="shared" si="0"/>
        <v>169000</v>
      </c>
      <c r="K11" s="21"/>
      <c r="L11" s="30"/>
    </row>
    <row r="12" spans="1:12" ht="12.75">
      <c r="A12" s="10" t="s">
        <v>111</v>
      </c>
      <c r="B12" s="31"/>
      <c r="C12" s="31"/>
      <c r="D12" s="32">
        <v>300</v>
      </c>
      <c r="E12" s="32"/>
      <c r="F12" s="33"/>
      <c r="G12" s="33"/>
      <c r="H12" s="30"/>
      <c r="I12" s="30"/>
      <c r="J12" s="30">
        <f t="shared" si="0"/>
        <v>300</v>
      </c>
      <c r="K12" s="21"/>
      <c r="L12" s="30"/>
    </row>
    <row r="13" spans="1:12" ht="12.75">
      <c r="A13" s="10" t="s">
        <v>112</v>
      </c>
      <c r="B13" s="34"/>
      <c r="C13" s="34"/>
      <c r="D13" s="30">
        <v>195000</v>
      </c>
      <c r="E13" s="30"/>
      <c r="F13" s="30"/>
      <c r="G13" s="30"/>
      <c r="H13" s="34"/>
      <c r="I13" s="34"/>
      <c r="J13" s="30">
        <f t="shared" si="0"/>
        <v>195000</v>
      </c>
      <c r="K13" s="21"/>
      <c r="L13" s="30"/>
    </row>
    <row r="14" spans="1:12" ht="12.75">
      <c r="A14" s="5" t="s">
        <v>71</v>
      </c>
      <c r="B14" s="34"/>
      <c r="C14" s="34"/>
      <c r="D14" s="30">
        <v>390000</v>
      </c>
      <c r="E14" s="30"/>
      <c r="F14" s="30"/>
      <c r="G14" s="30"/>
      <c r="H14" s="34"/>
      <c r="I14" s="34"/>
      <c r="J14" s="30">
        <f t="shared" si="0"/>
        <v>390000</v>
      </c>
      <c r="K14" s="21"/>
      <c r="L14" s="30"/>
    </row>
    <row r="15" spans="1:12" ht="12.75">
      <c r="A15" s="10" t="s">
        <v>113</v>
      </c>
      <c r="B15" s="34"/>
      <c r="C15" s="34"/>
      <c r="D15" s="30"/>
      <c r="E15" s="30"/>
      <c r="F15" s="30"/>
      <c r="G15" s="30"/>
      <c r="H15" s="34"/>
      <c r="I15" s="34"/>
      <c r="J15" s="30">
        <f t="shared" si="0"/>
        <v>0</v>
      </c>
      <c r="K15" s="21"/>
      <c r="L15" s="30"/>
    </row>
    <row r="16" spans="1:12" ht="12.75">
      <c r="A16" s="5" t="s">
        <v>92</v>
      </c>
      <c r="B16" s="34"/>
      <c r="C16" s="34"/>
      <c r="D16" s="30"/>
      <c r="E16" s="30"/>
      <c r="F16" s="30"/>
      <c r="G16" s="30">
        <v>48050</v>
      </c>
      <c r="H16" s="34"/>
      <c r="I16" s="34"/>
      <c r="J16" s="30">
        <f t="shared" si="0"/>
        <v>48050</v>
      </c>
      <c r="K16" s="21"/>
      <c r="L16" s="30"/>
    </row>
    <row r="17" spans="1:12" ht="12.75">
      <c r="A17" s="10" t="s">
        <v>114</v>
      </c>
      <c r="B17" s="34"/>
      <c r="C17" s="34"/>
      <c r="D17" s="34"/>
      <c r="E17" s="34"/>
      <c r="F17" s="30">
        <v>33256</v>
      </c>
      <c r="G17" s="30"/>
      <c r="H17" s="30"/>
      <c r="I17" s="30"/>
      <c r="J17" s="30">
        <f t="shared" si="0"/>
        <v>33256</v>
      </c>
      <c r="K17" s="22"/>
      <c r="L17" s="30"/>
    </row>
    <row r="18" spans="1:12" ht="12.75">
      <c r="A18" s="10" t="s">
        <v>115</v>
      </c>
      <c r="B18" s="34"/>
      <c r="C18" s="30">
        <v>2097702</v>
      </c>
      <c r="D18" s="30"/>
      <c r="E18" s="30"/>
      <c r="F18" s="30"/>
      <c r="G18" s="30"/>
      <c r="H18" s="34"/>
      <c r="I18" s="34"/>
      <c r="J18" s="30">
        <f t="shared" si="0"/>
        <v>2097702</v>
      </c>
      <c r="K18" s="22"/>
      <c r="L18" s="30"/>
    </row>
    <row r="19" spans="1:12" ht="12.75">
      <c r="A19" s="10" t="s">
        <v>116</v>
      </c>
      <c r="B19" s="34"/>
      <c r="C19" s="34"/>
      <c r="D19" s="34"/>
      <c r="E19" s="34"/>
      <c r="F19" s="34"/>
      <c r="G19" s="34"/>
      <c r="H19" s="30">
        <v>1700</v>
      </c>
      <c r="I19" s="30"/>
      <c r="J19" s="30">
        <f t="shared" si="0"/>
        <v>1700</v>
      </c>
      <c r="K19" s="22"/>
      <c r="L19" s="30"/>
    </row>
    <row r="20" spans="1:12" ht="12.75">
      <c r="A20" s="5" t="s">
        <v>5</v>
      </c>
      <c r="B20" s="30">
        <f>B6+B7</f>
        <v>9632831.24</v>
      </c>
      <c r="C20" s="30">
        <f>C18</f>
        <v>2097702</v>
      </c>
      <c r="D20" s="30">
        <f>D13+D12+D14</f>
        <v>585300</v>
      </c>
      <c r="E20" s="30">
        <f>E8+E12</f>
        <v>499125</v>
      </c>
      <c r="F20" s="30">
        <f>F17+F16</f>
        <v>33256</v>
      </c>
      <c r="G20" s="30">
        <f>G16</f>
        <v>48050</v>
      </c>
      <c r="H20" s="30">
        <f>H19</f>
        <v>1700</v>
      </c>
      <c r="I20" s="30">
        <f>I9+I10+I11</f>
        <v>500000</v>
      </c>
      <c r="J20" s="30">
        <f>SUM(J6:J19)</f>
        <v>13397964.24</v>
      </c>
      <c r="K20" s="22"/>
      <c r="L20" s="30"/>
    </row>
    <row r="21" spans="2:12" ht="12.75">
      <c r="B21" s="13"/>
      <c r="C21" s="13"/>
      <c r="D21" s="13"/>
      <c r="E21" s="13"/>
      <c r="F21" s="13"/>
      <c r="G21" s="13"/>
      <c r="H21" s="13"/>
      <c r="I21" s="13"/>
      <c r="J21" s="13"/>
      <c r="K21" s="22"/>
      <c r="L21" s="13"/>
    </row>
    <row r="22" spans="1:12" ht="12.75">
      <c r="A22" s="5" t="s">
        <v>6</v>
      </c>
      <c r="B22" s="34"/>
      <c r="C22" s="34"/>
      <c r="D22" s="34"/>
      <c r="E22" s="34"/>
      <c r="F22" s="34"/>
      <c r="G22" s="34"/>
      <c r="H22" s="34"/>
      <c r="I22" s="34"/>
      <c r="J22" s="34"/>
      <c r="K22" s="22"/>
      <c r="L22" s="34"/>
    </row>
    <row r="23" spans="1:12" ht="12.75">
      <c r="A23" s="11" t="s">
        <v>39</v>
      </c>
      <c r="B23" s="30">
        <f>B24+B25+B26</f>
        <v>8967384</v>
      </c>
      <c r="C23" s="30">
        <f aca="true" t="shared" si="1" ref="C23:J23">C24+C25+C26</f>
        <v>0</v>
      </c>
      <c r="D23" s="30">
        <f t="shared" si="1"/>
        <v>324467</v>
      </c>
      <c r="E23" s="30">
        <f t="shared" si="1"/>
        <v>0</v>
      </c>
      <c r="F23" s="30">
        <f t="shared" si="1"/>
        <v>0</v>
      </c>
      <c r="G23" s="30">
        <f t="shared" si="1"/>
        <v>0</v>
      </c>
      <c r="H23" s="30">
        <f t="shared" si="1"/>
        <v>0</v>
      </c>
      <c r="I23" s="30">
        <f t="shared" si="1"/>
        <v>0</v>
      </c>
      <c r="J23" s="30">
        <f t="shared" si="1"/>
        <v>9291851</v>
      </c>
      <c r="K23" s="22"/>
      <c r="L23" s="35"/>
    </row>
    <row r="24" spans="1:12" ht="12.75">
      <c r="A24" s="5" t="s">
        <v>42</v>
      </c>
      <c r="B24" s="34">
        <v>7382771</v>
      </c>
      <c r="C24" s="34">
        <v>0</v>
      </c>
      <c r="D24" s="34">
        <v>269000</v>
      </c>
      <c r="E24" s="34"/>
      <c r="F24" s="34"/>
      <c r="G24" s="34"/>
      <c r="H24" s="34"/>
      <c r="I24" s="34"/>
      <c r="J24" s="34">
        <f>B24+C24+D24+H24</f>
        <v>7651771</v>
      </c>
      <c r="K24" s="22"/>
      <c r="L24" s="34"/>
    </row>
    <row r="25" spans="1:12" ht="12.75">
      <c r="A25" s="5" t="s">
        <v>68</v>
      </c>
      <c r="B25" s="34">
        <v>1269837</v>
      </c>
      <c r="C25" s="34">
        <v>0</v>
      </c>
      <c r="D25" s="34">
        <v>46268</v>
      </c>
      <c r="E25" s="34"/>
      <c r="F25" s="34"/>
      <c r="G25" s="34"/>
      <c r="H25" s="34"/>
      <c r="I25" s="34"/>
      <c r="J25" s="34">
        <f>B25+C25+D25+H25</f>
        <v>1316105</v>
      </c>
      <c r="K25" s="22"/>
      <c r="L25" s="34"/>
    </row>
    <row r="26" spans="1:12" ht="12.75">
      <c r="A26" s="5" t="s">
        <v>11</v>
      </c>
      <c r="B26" s="35">
        <f>SUM(B27:B34)</f>
        <v>314776</v>
      </c>
      <c r="C26" s="35">
        <f>SUM(C27:C33)</f>
        <v>0</v>
      </c>
      <c r="D26" s="35">
        <f>SUM(D27:D33)</f>
        <v>9199</v>
      </c>
      <c r="E26" s="35"/>
      <c r="F26" s="35"/>
      <c r="G26" s="35"/>
      <c r="H26" s="35"/>
      <c r="I26" s="35"/>
      <c r="J26" s="35">
        <f>SUM(J27:J34)</f>
        <v>323975</v>
      </c>
      <c r="K26" s="22"/>
      <c r="L26" s="35"/>
    </row>
    <row r="27" spans="1:12" ht="12.75">
      <c r="A27" s="12" t="s">
        <v>60</v>
      </c>
      <c r="B27" s="34">
        <v>83750</v>
      </c>
      <c r="C27" s="34">
        <v>0</v>
      </c>
      <c r="D27" s="34">
        <v>1250</v>
      </c>
      <c r="E27" s="34"/>
      <c r="F27" s="34"/>
      <c r="G27" s="34"/>
      <c r="H27" s="34"/>
      <c r="I27" s="34"/>
      <c r="J27" s="34">
        <f aca="true" t="shared" si="2" ref="J27:J34">B27+C27+D27+H27</f>
        <v>85000</v>
      </c>
      <c r="K27" s="22"/>
      <c r="L27" s="34"/>
    </row>
    <row r="28" spans="1:12" ht="12.75">
      <c r="A28" s="12" t="s">
        <v>29</v>
      </c>
      <c r="B28" s="34">
        <v>68100</v>
      </c>
      <c r="C28" s="34">
        <v>0</v>
      </c>
      <c r="D28" s="34">
        <v>6699</v>
      </c>
      <c r="E28" s="34"/>
      <c r="F28" s="34"/>
      <c r="G28" s="34"/>
      <c r="H28" s="34"/>
      <c r="I28" s="34"/>
      <c r="J28" s="34">
        <f t="shared" si="2"/>
        <v>74799</v>
      </c>
      <c r="K28" s="22"/>
      <c r="L28" s="34"/>
    </row>
    <row r="29" spans="1:12" ht="12.75" customHeight="1">
      <c r="A29" s="12" t="s">
        <v>33</v>
      </c>
      <c r="B29" s="34">
        <v>90000</v>
      </c>
      <c r="C29" s="34">
        <v>0</v>
      </c>
      <c r="D29" s="34">
        <v>1250</v>
      </c>
      <c r="E29" s="34"/>
      <c r="F29" s="34"/>
      <c r="G29" s="34"/>
      <c r="H29" s="34"/>
      <c r="I29" s="34"/>
      <c r="J29" s="34">
        <f t="shared" si="2"/>
        <v>91250</v>
      </c>
      <c r="K29" s="22"/>
      <c r="L29" s="34"/>
    </row>
    <row r="30" spans="1:12" ht="12.75">
      <c r="A30" s="12" t="s">
        <v>94</v>
      </c>
      <c r="B30" s="34">
        <v>35100</v>
      </c>
      <c r="C30" s="34">
        <v>0</v>
      </c>
      <c r="D30" s="34">
        <v>0</v>
      </c>
      <c r="E30" s="34"/>
      <c r="F30" s="34"/>
      <c r="G30" s="34"/>
      <c r="H30" s="34"/>
      <c r="I30" s="34"/>
      <c r="J30" s="34">
        <f t="shared" si="2"/>
        <v>35100</v>
      </c>
      <c r="K30" s="22"/>
      <c r="L30" s="34"/>
    </row>
    <row r="31" spans="1:12" ht="12.75">
      <c r="A31" s="12" t="s">
        <v>30</v>
      </c>
      <c r="B31" s="34">
        <v>10900</v>
      </c>
      <c r="C31" s="34">
        <v>0</v>
      </c>
      <c r="D31" s="34">
        <v>0</v>
      </c>
      <c r="E31" s="34"/>
      <c r="F31" s="34"/>
      <c r="G31" s="34"/>
      <c r="H31" s="34"/>
      <c r="I31" s="34"/>
      <c r="J31" s="34">
        <f t="shared" si="2"/>
        <v>10900</v>
      </c>
      <c r="K31" s="22"/>
      <c r="L31" s="34"/>
    </row>
    <row r="32" spans="1:12" ht="12.75">
      <c r="A32" s="5" t="s">
        <v>31</v>
      </c>
      <c r="B32" s="34">
        <v>11600</v>
      </c>
      <c r="C32" s="34">
        <v>0</v>
      </c>
      <c r="D32" s="34">
        <v>0</v>
      </c>
      <c r="E32" s="34"/>
      <c r="F32" s="34"/>
      <c r="G32" s="34"/>
      <c r="H32" s="34"/>
      <c r="I32" s="34"/>
      <c r="J32" s="34">
        <f t="shared" si="2"/>
        <v>11600</v>
      </c>
      <c r="K32" s="22"/>
      <c r="L32" s="34"/>
    </row>
    <row r="33" spans="1:12" ht="12.75">
      <c r="A33" s="5" t="s">
        <v>32</v>
      </c>
      <c r="B33" s="34">
        <v>12000</v>
      </c>
      <c r="C33" s="34">
        <v>0</v>
      </c>
      <c r="D33" s="34">
        <v>0</v>
      </c>
      <c r="E33" s="34"/>
      <c r="F33" s="34"/>
      <c r="G33" s="34"/>
      <c r="H33" s="34"/>
      <c r="I33" s="34"/>
      <c r="J33" s="34">
        <f t="shared" si="2"/>
        <v>12000</v>
      </c>
      <c r="K33" s="22"/>
      <c r="L33" s="34"/>
    </row>
    <row r="34" spans="1:12" ht="12.75">
      <c r="A34" s="5" t="s">
        <v>44</v>
      </c>
      <c r="B34" s="34">
        <v>3326</v>
      </c>
      <c r="C34" s="34">
        <v>0</v>
      </c>
      <c r="D34" s="34">
        <v>0</v>
      </c>
      <c r="E34" s="34"/>
      <c r="F34" s="34"/>
      <c r="G34" s="34"/>
      <c r="H34" s="34"/>
      <c r="I34" s="34"/>
      <c r="J34" s="34">
        <f t="shared" si="2"/>
        <v>3326</v>
      </c>
      <c r="K34" s="7"/>
      <c r="L34" s="34"/>
    </row>
    <row r="35" spans="1:12" ht="34.5" customHeight="1">
      <c r="A35" s="19" t="s">
        <v>36</v>
      </c>
      <c r="B35" s="26" t="s">
        <v>37</v>
      </c>
      <c r="C35" s="26" t="s">
        <v>38</v>
      </c>
      <c r="D35" s="27" t="s">
        <v>46</v>
      </c>
      <c r="E35" s="26" t="s">
        <v>67</v>
      </c>
      <c r="F35" s="26" t="s">
        <v>72</v>
      </c>
      <c r="G35" s="26" t="s">
        <v>73</v>
      </c>
      <c r="H35" s="26" t="s">
        <v>84</v>
      </c>
      <c r="I35" s="48" t="s">
        <v>96</v>
      </c>
      <c r="J35" s="28" t="s">
        <v>35</v>
      </c>
      <c r="K35" s="7"/>
      <c r="L35" s="34"/>
    </row>
    <row r="36" spans="1:12" ht="12.75">
      <c r="A36" s="10" t="s">
        <v>40</v>
      </c>
      <c r="B36" s="30">
        <f aca="true" t="shared" si="3" ref="B36:J36">B37+B47+B59+B79+B81</f>
        <v>65272</v>
      </c>
      <c r="C36" s="30">
        <f t="shared" si="3"/>
        <v>964801.9999999999</v>
      </c>
      <c r="D36" s="30">
        <f t="shared" si="3"/>
        <v>160895.6</v>
      </c>
      <c r="E36" s="30">
        <f t="shared" si="3"/>
        <v>414787</v>
      </c>
      <c r="F36" s="30">
        <f t="shared" si="3"/>
        <v>45200</v>
      </c>
      <c r="G36" s="30">
        <f t="shared" si="3"/>
        <v>22130</v>
      </c>
      <c r="H36" s="30">
        <f t="shared" si="3"/>
        <v>0</v>
      </c>
      <c r="I36" s="30">
        <f t="shared" si="3"/>
        <v>499870</v>
      </c>
      <c r="J36" s="30">
        <f t="shared" si="3"/>
        <v>2172572.6</v>
      </c>
      <c r="K36" s="22"/>
      <c r="L36" s="35"/>
    </row>
    <row r="37" spans="1:12" ht="12.75">
      <c r="A37" s="8" t="s">
        <v>89</v>
      </c>
      <c r="B37" s="35">
        <f>SUM(B41:B45)</f>
        <v>13625</v>
      </c>
      <c r="C37" s="35">
        <f>SUM(C41:C45)</f>
        <v>250400</v>
      </c>
      <c r="D37" s="35">
        <f>SUM(D41:D45)</f>
        <v>8620</v>
      </c>
      <c r="E37" s="35">
        <f>SUM(E41:E45)</f>
        <v>0</v>
      </c>
      <c r="F37" s="35">
        <f>SUM(F41:F45)</f>
        <v>32100</v>
      </c>
      <c r="G37" s="35"/>
      <c r="H37" s="35">
        <f>SUM(H41:H45)</f>
        <v>0</v>
      </c>
      <c r="I37" s="35">
        <f>SUM(I38:I46)</f>
        <v>425826</v>
      </c>
      <c r="J37" s="35">
        <f>B37+C37+D37+H37+I37+F37</f>
        <v>730571</v>
      </c>
      <c r="K37" s="22"/>
      <c r="L37" s="30"/>
    </row>
    <row r="38" spans="1:12" ht="12.75">
      <c r="A38" s="6" t="s">
        <v>97</v>
      </c>
      <c r="B38" s="30"/>
      <c r="C38" s="30"/>
      <c r="D38" s="30"/>
      <c r="E38" s="30"/>
      <c r="F38" s="30"/>
      <c r="G38" s="30"/>
      <c r="H38" s="30"/>
      <c r="I38" s="34">
        <v>123326</v>
      </c>
      <c r="J38" s="34">
        <f aca="true" t="shared" si="4" ref="J38:J46">SUM(B38:I38)</f>
        <v>123326</v>
      </c>
      <c r="K38" s="22"/>
      <c r="L38" s="30"/>
    </row>
    <row r="39" spans="1:12" ht="12.75">
      <c r="A39" s="6" t="s">
        <v>98</v>
      </c>
      <c r="B39" s="30"/>
      <c r="C39" s="30"/>
      <c r="D39" s="30"/>
      <c r="E39" s="30"/>
      <c r="F39" s="30"/>
      <c r="G39" s="30"/>
      <c r="H39" s="30"/>
      <c r="I39" s="34">
        <v>150000</v>
      </c>
      <c r="J39" s="34">
        <f t="shared" si="4"/>
        <v>150000</v>
      </c>
      <c r="K39" s="22"/>
      <c r="L39" s="30"/>
    </row>
    <row r="40" spans="1:12" ht="12.75">
      <c r="A40" s="6" t="s">
        <v>99</v>
      </c>
      <c r="B40" s="30"/>
      <c r="C40" s="30"/>
      <c r="D40" s="30"/>
      <c r="E40" s="30"/>
      <c r="F40" s="30"/>
      <c r="G40" s="30"/>
      <c r="H40" s="30"/>
      <c r="I40" s="34">
        <v>140000</v>
      </c>
      <c r="J40" s="34">
        <f t="shared" si="4"/>
        <v>140000</v>
      </c>
      <c r="K40" s="22"/>
      <c r="L40" s="30"/>
    </row>
    <row r="41" spans="1:12" ht="12.75">
      <c r="A41" s="6" t="s">
        <v>64</v>
      </c>
      <c r="B41" s="34">
        <v>5100</v>
      </c>
      <c r="C41" s="34">
        <v>60794.82</v>
      </c>
      <c r="D41" s="34">
        <v>4020</v>
      </c>
      <c r="E41" s="34"/>
      <c r="F41" s="34">
        <v>32100</v>
      </c>
      <c r="G41" s="34"/>
      <c r="H41" s="34"/>
      <c r="I41" s="34"/>
      <c r="J41" s="34">
        <f t="shared" si="4"/>
        <v>102014.82</v>
      </c>
      <c r="K41" s="22"/>
      <c r="L41" s="34"/>
    </row>
    <row r="42" spans="1:12" ht="12.75">
      <c r="A42" s="6" t="s">
        <v>95</v>
      </c>
      <c r="B42" s="34">
        <v>8525</v>
      </c>
      <c r="C42" s="34"/>
      <c r="D42" s="34"/>
      <c r="E42" s="34"/>
      <c r="F42" s="34"/>
      <c r="G42" s="34"/>
      <c r="H42" s="34"/>
      <c r="I42" s="34"/>
      <c r="J42" s="34">
        <f t="shared" si="4"/>
        <v>8525</v>
      </c>
      <c r="K42" s="22"/>
      <c r="L42" s="34"/>
    </row>
    <row r="43" spans="1:12" ht="12.75">
      <c r="A43" s="6" t="s">
        <v>62</v>
      </c>
      <c r="B43" s="34"/>
      <c r="C43" s="34"/>
      <c r="D43" s="34">
        <v>4600</v>
      </c>
      <c r="E43" s="34"/>
      <c r="F43" s="34"/>
      <c r="G43" s="34"/>
      <c r="H43" s="34">
        <v>0</v>
      </c>
      <c r="I43" s="34"/>
      <c r="J43" s="34">
        <f t="shared" si="4"/>
        <v>4600</v>
      </c>
      <c r="K43" s="22"/>
      <c r="L43" s="34"/>
    </row>
    <row r="44" spans="1:12" ht="12.75">
      <c r="A44" s="6" t="s">
        <v>63</v>
      </c>
      <c r="B44" s="34"/>
      <c r="C44" s="34">
        <v>182725.18</v>
      </c>
      <c r="D44" s="34"/>
      <c r="E44" s="34"/>
      <c r="F44" s="34"/>
      <c r="G44" s="34"/>
      <c r="H44" s="34">
        <v>0</v>
      </c>
      <c r="I44" s="34"/>
      <c r="J44" s="34">
        <f t="shared" si="4"/>
        <v>182725.18</v>
      </c>
      <c r="K44" s="22"/>
      <c r="L44" s="34"/>
    </row>
    <row r="45" spans="1:12" ht="12.75">
      <c r="A45" s="6" t="s">
        <v>17</v>
      </c>
      <c r="B45" s="34"/>
      <c r="C45" s="34">
        <v>6880</v>
      </c>
      <c r="D45" s="34"/>
      <c r="E45" s="34"/>
      <c r="F45" s="34"/>
      <c r="G45" s="34"/>
      <c r="H45" s="34"/>
      <c r="I45" s="34"/>
      <c r="J45" s="34">
        <f t="shared" si="4"/>
        <v>6880</v>
      </c>
      <c r="K45" s="22"/>
      <c r="L45" s="34"/>
    </row>
    <row r="46" spans="1:12" ht="12.75">
      <c r="A46" s="6" t="s">
        <v>103</v>
      </c>
      <c r="B46" s="34"/>
      <c r="C46" s="34"/>
      <c r="D46" s="34"/>
      <c r="E46" s="34"/>
      <c r="F46" s="34"/>
      <c r="G46" s="34"/>
      <c r="H46" s="34"/>
      <c r="I46" s="34">
        <v>12500</v>
      </c>
      <c r="J46" s="34">
        <f t="shared" si="4"/>
        <v>12500</v>
      </c>
      <c r="K46" s="22"/>
      <c r="L46" s="34"/>
    </row>
    <row r="47" spans="1:12" ht="12.75">
      <c r="A47" s="8" t="s">
        <v>50</v>
      </c>
      <c r="B47" s="35">
        <f>SUM(B49:B58)</f>
        <v>100</v>
      </c>
      <c r="C47" s="35">
        <f>SUM(C49:C58)</f>
        <v>414359.9999999999</v>
      </c>
      <c r="D47" s="35">
        <f>SUM(D49:D58)</f>
        <v>13918.04</v>
      </c>
      <c r="E47" s="35">
        <f>SUM(E49:E58)</f>
        <v>0</v>
      </c>
      <c r="F47" s="35">
        <f>SUM(F49:F58)</f>
        <v>0</v>
      </c>
      <c r="G47" s="35"/>
      <c r="H47" s="35">
        <f>SUM(H49:H58)</f>
        <v>0</v>
      </c>
      <c r="I47" s="35">
        <f>SUM(I48:I58)</f>
        <v>660</v>
      </c>
      <c r="J47" s="35">
        <f>SUM(J48:J58)</f>
        <v>429038.0399999999</v>
      </c>
      <c r="K47" s="22"/>
      <c r="L47" s="34"/>
    </row>
    <row r="48" spans="1:12" ht="12.75">
      <c r="A48" s="6" t="s">
        <v>104</v>
      </c>
      <c r="B48" s="30"/>
      <c r="C48" s="30"/>
      <c r="D48" s="30"/>
      <c r="E48" s="30"/>
      <c r="F48" s="30"/>
      <c r="G48" s="30"/>
      <c r="H48" s="30"/>
      <c r="I48" s="34">
        <v>660</v>
      </c>
      <c r="J48" s="34">
        <f aca="true" t="shared" si="5" ref="J48:J57">SUM(B48:I48)</f>
        <v>660</v>
      </c>
      <c r="K48" s="7"/>
      <c r="L48" s="30"/>
    </row>
    <row r="49" spans="1:12" ht="12.75">
      <c r="A49" s="6" t="s">
        <v>74</v>
      </c>
      <c r="B49" s="34">
        <v>100</v>
      </c>
      <c r="C49" s="34">
        <v>85631.39</v>
      </c>
      <c r="D49" s="34">
        <v>4320</v>
      </c>
      <c r="E49" s="34"/>
      <c r="F49" s="34"/>
      <c r="G49" s="34"/>
      <c r="H49" s="34"/>
      <c r="I49" s="34"/>
      <c r="J49" s="34">
        <f t="shared" si="5"/>
        <v>90051.39</v>
      </c>
      <c r="K49" s="7"/>
      <c r="L49" s="30"/>
    </row>
    <row r="50" spans="1:12" ht="12.75">
      <c r="A50" s="12" t="s">
        <v>18</v>
      </c>
      <c r="B50" s="34"/>
      <c r="C50" s="34">
        <v>16353.76</v>
      </c>
      <c r="D50" s="34">
        <v>2200</v>
      </c>
      <c r="E50" s="34"/>
      <c r="F50" s="34"/>
      <c r="G50" s="34"/>
      <c r="H50" s="34"/>
      <c r="I50" s="34"/>
      <c r="J50" s="34">
        <f t="shared" si="5"/>
        <v>18553.760000000002</v>
      </c>
      <c r="K50" s="22"/>
      <c r="L50" s="34"/>
    </row>
    <row r="51" spans="1:12" ht="12.75">
      <c r="A51" s="12" t="s">
        <v>19</v>
      </c>
      <c r="B51" s="34"/>
      <c r="C51" s="34">
        <v>8083.16</v>
      </c>
      <c r="D51" s="34"/>
      <c r="E51" s="34"/>
      <c r="F51" s="34"/>
      <c r="G51" s="34"/>
      <c r="H51" s="34"/>
      <c r="I51" s="34"/>
      <c r="J51" s="34">
        <f t="shared" si="5"/>
        <v>8083.16</v>
      </c>
      <c r="K51" s="22"/>
      <c r="L51" s="34"/>
    </row>
    <row r="52" spans="1:12" ht="12.75">
      <c r="A52" s="6" t="s">
        <v>52</v>
      </c>
      <c r="B52" s="34"/>
      <c r="C52" s="34">
        <v>123767.55</v>
      </c>
      <c r="D52" s="34"/>
      <c r="E52" s="34"/>
      <c r="F52" s="34"/>
      <c r="G52" s="34"/>
      <c r="H52" s="34"/>
      <c r="I52" s="34"/>
      <c r="J52" s="34">
        <f t="shared" si="5"/>
        <v>123767.55</v>
      </c>
      <c r="K52" s="22"/>
      <c r="L52" s="34"/>
    </row>
    <row r="53" spans="1:12" ht="12.75">
      <c r="A53" s="6" t="s">
        <v>28</v>
      </c>
      <c r="B53" s="34"/>
      <c r="C53" s="34">
        <v>86955.97</v>
      </c>
      <c r="D53" s="34">
        <v>6698.04</v>
      </c>
      <c r="E53" s="34"/>
      <c r="F53" s="34"/>
      <c r="G53" s="34"/>
      <c r="H53" s="34"/>
      <c r="I53" s="34"/>
      <c r="J53" s="34">
        <f t="shared" si="5"/>
        <v>93654.01</v>
      </c>
      <c r="K53" s="22"/>
      <c r="L53" s="34"/>
    </row>
    <row r="54" spans="1:12" ht="12.75">
      <c r="A54" s="6" t="s">
        <v>120</v>
      </c>
      <c r="B54" s="34"/>
      <c r="C54" s="34">
        <v>45744.29</v>
      </c>
      <c r="D54" s="34"/>
      <c r="E54" s="34"/>
      <c r="F54" s="34"/>
      <c r="G54" s="34"/>
      <c r="H54" s="34"/>
      <c r="I54" s="34"/>
      <c r="J54" s="34">
        <f t="shared" si="5"/>
        <v>45744.29</v>
      </c>
      <c r="K54" s="22"/>
      <c r="L54" s="34"/>
    </row>
    <row r="55" spans="1:12" ht="12.75">
      <c r="A55" s="6" t="s">
        <v>20</v>
      </c>
      <c r="B55" s="34"/>
      <c r="C55" s="34">
        <v>25715.25</v>
      </c>
      <c r="D55" s="34"/>
      <c r="E55" s="34"/>
      <c r="F55" s="34"/>
      <c r="G55" s="34"/>
      <c r="H55" s="34"/>
      <c r="I55" s="34"/>
      <c r="J55" s="34">
        <f t="shared" si="5"/>
        <v>25715.25</v>
      </c>
      <c r="K55" s="22"/>
      <c r="L55" s="34"/>
    </row>
    <row r="56" spans="1:12" ht="12.75">
      <c r="A56" s="12" t="s">
        <v>21</v>
      </c>
      <c r="B56" s="34"/>
      <c r="C56" s="34">
        <v>14232.17</v>
      </c>
      <c r="D56" s="34">
        <v>700</v>
      </c>
      <c r="E56" s="34"/>
      <c r="F56" s="34"/>
      <c r="G56" s="34"/>
      <c r="H56" s="34"/>
      <c r="I56" s="34"/>
      <c r="J56" s="34">
        <f t="shared" si="5"/>
        <v>14932.17</v>
      </c>
      <c r="K56" s="22"/>
      <c r="L56" s="34"/>
    </row>
    <row r="57" spans="1:12" ht="12.75">
      <c r="A57" s="12" t="s">
        <v>25</v>
      </c>
      <c r="B57" s="34"/>
      <c r="C57" s="34">
        <v>6688.98</v>
      </c>
      <c r="D57" s="34"/>
      <c r="E57" s="34"/>
      <c r="F57" s="34"/>
      <c r="G57" s="34"/>
      <c r="H57" s="34"/>
      <c r="I57" s="34"/>
      <c r="J57" s="34">
        <f t="shared" si="5"/>
        <v>6688.98</v>
      </c>
      <c r="K57" s="22"/>
      <c r="L57" s="34"/>
    </row>
    <row r="58" spans="1:12" ht="12.75">
      <c r="A58" s="12" t="s">
        <v>47</v>
      </c>
      <c r="B58" s="34"/>
      <c r="C58" s="34">
        <v>1187.48</v>
      </c>
      <c r="D58" s="34"/>
      <c r="E58" s="34"/>
      <c r="F58" s="34"/>
      <c r="G58" s="34"/>
      <c r="H58" s="34"/>
      <c r="I58" s="34"/>
      <c r="J58" s="34">
        <f>SUM(B58:H58)</f>
        <v>1187.48</v>
      </c>
      <c r="K58" s="22"/>
      <c r="L58" s="34"/>
    </row>
    <row r="59" spans="1:12" ht="12.75">
      <c r="A59" s="8" t="s">
        <v>51</v>
      </c>
      <c r="B59" s="35">
        <f>SUM(B60:B76)</f>
        <v>17000</v>
      </c>
      <c r="C59" s="35">
        <f>SUM(C60:C76)</f>
        <v>277412</v>
      </c>
      <c r="D59" s="35">
        <f>SUM(D60:D77)</f>
        <v>128353.56</v>
      </c>
      <c r="E59" s="35">
        <f>SUM(E60:E76)</f>
        <v>414787</v>
      </c>
      <c r="F59" s="35">
        <f>SUM(F60:F76)</f>
        <v>0</v>
      </c>
      <c r="G59" s="35">
        <f>SUM(G60:G76)</f>
        <v>19100</v>
      </c>
      <c r="H59" s="35">
        <f>SUM(H60:H76)</f>
        <v>0</v>
      </c>
      <c r="I59" s="35">
        <f>SUM(I60:I76)</f>
        <v>73000</v>
      </c>
      <c r="J59" s="35">
        <f>SUM(J60:J77)</f>
        <v>929652.56</v>
      </c>
      <c r="K59" s="22"/>
      <c r="L59" s="34"/>
    </row>
    <row r="60" spans="1:12" ht="12.75">
      <c r="A60" s="5" t="s">
        <v>41</v>
      </c>
      <c r="B60" s="34"/>
      <c r="C60" s="34">
        <v>38396.44</v>
      </c>
      <c r="D60" s="34">
        <v>903.56</v>
      </c>
      <c r="E60" s="34"/>
      <c r="F60" s="34"/>
      <c r="G60" s="34"/>
      <c r="H60" s="34">
        <v>0</v>
      </c>
      <c r="I60" s="34"/>
      <c r="J60" s="34">
        <f aca="true" t="shared" si="6" ref="J60:J67">SUM(B60:I60)</f>
        <v>39300</v>
      </c>
      <c r="K60" s="22"/>
      <c r="L60" s="30"/>
    </row>
    <row r="61" spans="1:12" ht="12.75">
      <c r="A61" s="5" t="s">
        <v>43</v>
      </c>
      <c r="B61" s="34"/>
      <c r="C61" s="34">
        <v>75663.18</v>
      </c>
      <c r="D61" s="34">
        <v>3000</v>
      </c>
      <c r="E61" s="34"/>
      <c r="F61" s="34"/>
      <c r="G61" s="34">
        <v>19100</v>
      </c>
      <c r="H61" s="34"/>
      <c r="I61" s="34"/>
      <c r="J61" s="34">
        <f t="shared" si="6"/>
        <v>97763.18</v>
      </c>
      <c r="K61" s="22"/>
      <c r="L61" s="34"/>
    </row>
    <row r="62" spans="1:12" ht="12.75">
      <c r="A62" s="5" t="s">
        <v>27</v>
      </c>
      <c r="B62" s="34"/>
      <c r="C62" s="34">
        <v>2362.5</v>
      </c>
      <c r="D62" s="34"/>
      <c r="E62" s="34"/>
      <c r="F62" s="34"/>
      <c r="G62" s="34"/>
      <c r="H62" s="34"/>
      <c r="I62" s="34"/>
      <c r="J62" s="34">
        <f t="shared" si="6"/>
        <v>2362.5</v>
      </c>
      <c r="K62" s="22"/>
      <c r="L62" s="34"/>
    </row>
    <row r="63" spans="1:12" ht="12.75">
      <c r="A63" s="5" t="s">
        <v>22</v>
      </c>
      <c r="B63" s="34"/>
      <c r="C63" s="34">
        <v>45794.34</v>
      </c>
      <c r="D63" s="34">
        <v>1000</v>
      </c>
      <c r="E63" s="34"/>
      <c r="F63" s="34"/>
      <c r="G63" s="34"/>
      <c r="H63" s="34"/>
      <c r="I63" s="34"/>
      <c r="J63" s="34">
        <f t="shared" si="6"/>
        <v>46794.34</v>
      </c>
      <c r="K63" s="22"/>
      <c r="L63" s="34"/>
    </row>
    <row r="64" spans="1:12" ht="12.75">
      <c r="A64" s="5" t="s">
        <v>23</v>
      </c>
      <c r="B64" s="34"/>
      <c r="C64" s="34">
        <v>24900</v>
      </c>
      <c r="D64" s="34">
        <v>7100</v>
      </c>
      <c r="E64" s="34"/>
      <c r="F64" s="34"/>
      <c r="G64" s="34"/>
      <c r="H64" s="34"/>
      <c r="I64" s="34"/>
      <c r="J64" s="34">
        <f t="shared" si="6"/>
        <v>32000</v>
      </c>
      <c r="K64" s="22"/>
      <c r="L64" s="34"/>
    </row>
    <row r="65" spans="1:12" ht="12.75">
      <c r="A65" s="5" t="s">
        <v>24</v>
      </c>
      <c r="B65" s="34"/>
      <c r="C65" s="34">
        <v>9000</v>
      </c>
      <c r="D65" s="34"/>
      <c r="E65" s="34"/>
      <c r="F65" s="34"/>
      <c r="G65" s="34"/>
      <c r="H65" s="34"/>
      <c r="I65" s="34"/>
      <c r="J65" s="34">
        <f t="shared" si="6"/>
        <v>9000</v>
      </c>
      <c r="K65" s="22"/>
      <c r="L65" s="34"/>
    </row>
    <row r="66" spans="1:12" ht="12.75">
      <c r="A66" s="5" t="s">
        <v>53</v>
      </c>
      <c r="B66" s="34">
        <v>3600</v>
      </c>
      <c r="C66" s="34">
        <v>22992.77</v>
      </c>
      <c r="D66" s="34">
        <v>83000</v>
      </c>
      <c r="E66" s="34">
        <v>414787</v>
      </c>
      <c r="F66" s="34"/>
      <c r="G66" s="34"/>
      <c r="H66" s="34"/>
      <c r="I66" s="34"/>
      <c r="J66" s="34">
        <f t="shared" si="6"/>
        <v>524379.77</v>
      </c>
      <c r="L66" s="34"/>
    </row>
    <row r="67" spans="1:12" ht="12.75" customHeight="1">
      <c r="A67" s="49" t="s">
        <v>117</v>
      </c>
      <c r="C67" s="50">
        <v>0</v>
      </c>
      <c r="J67" s="34">
        <f t="shared" si="6"/>
        <v>0</v>
      </c>
      <c r="K67" s="22"/>
      <c r="L67" s="34"/>
    </row>
    <row r="69" spans="1:12" ht="34.5" customHeight="1">
      <c r="A69" s="19" t="s">
        <v>36</v>
      </c>
      <c r="B69" s="26" t="s">
        <v>37</v>
      </c>
      <c r="C69" s="26" t="s">
        <v>38</v>
      </c>
      <c r="D69" s="27" t="s">
        <v>46</v>
      </c>
      <c r="E69" s="26" t="s">
        <v>67</v>
      </c>
      <c r="F69" s="26" t="s">
        <v>72</v>
      </c>
      <c r="G69" s="26" t="s">
        <v>73</v>
      </c>
      <c r="H69" s="26" t="s">
        <v>84</v>
      </c>
      <c r="I69" s="48" t="s">
        <v>96</v>
      </c>
      <c r="J69" s="28" t="s">
        <v>35</v>
      </c>
      <c r="K69" s="22"/>
      <c r="L69" s="34"/>
    </row>
    <row r="70" spans="1:12" ht="12.75">
      <c r="A70" s="5" t="s">
        <v>58</v>
      </c>
      <c r="B70" s="34"/>
      <c r="C70" s="34">
        <v>16027.5</v>
      </c>
      <c r="D70" s="34"/>
      <c r="E70" s="34"/>
      <c r="F70" s="34"/>
      <c r="G70" s="34"/>
      <c r="H70" s="34"/>
      <c r="I70" s="34"/>
      <c r="J70" s="34">
        <f aca="true" t="shared" si="7" ref="J70:J77">SUM(B70:I70)</f>
        <v>16027.5</v>
      </c>
      <c r="K70" s="22"/>
      <c r="L70" s="34"/>
    </row>
    <row r="71" spans="1:12" ht="12.75">
      <c r="A71" s="5" t="s">
        <v>54</v>
      </c>
      <c r="B71" s="34">
        <v>13400</v>
      </c>
      <c r="C71" s="34">
        <v>42275.27</v>
      </c>
      <c r="D71" s="34"/>
      <c r="E71" s="34"/>
      <c r="F71" s="34"/>
      <c r="G71" s="34"/>
      <c r="H71" s="34"/>
      <c r="I71" s="34"/>
      <c r="J71" s="34">
        <f t="shared" si="7"/>
        <v>55675.27</v>
      </c>
      <c r="K71" s="22"/>
      <c r="L71" s="34"/>
    </row>
    <row r="72" spans="1:12" ht="12.75">
      <c r="A72" s="5" t="s">
        <v>100</v>
      </c>
      <c r="B72" s="34"/>
      <c r="C72" s="34"/>
      <c r="D72" s="34"/>
      <c r="E72" s="34"/>
      <c r="F72" s="34"/>
      <c r="G72" s="34"/>
      <c r="H72" s="34"/>
      <c r="I72" s="34">
        <v>10000</v>
      </c>
      <c r="J72" s="34">
        <f t="shared" si="7"/>
        <v>10000</v>
      </c>
      <c r="K72" s="22"/>
      <c r="L72" s="34"/>
    </row>
    <row r="73" spans="1:12" ht="12.75">
      <c r="A73" s="5" t="s">
        <v>101</v>
      </c>
      <c r="B73" s="34"/>
      <c r="C73" s="34"/>
      <c r="D73" s="34"/>
      <c r="E73" s="34"/>
      <c r="F73" s="34"/>
      <c r="G73" s="34"/>
      <c r="H73" s="34"/>
      <c r="I73" s="34">
        <v>34000</v>
      </c>
      <c r="J73" s="34">
        <f t="shared" si="7"/>
        <v>34000</v>
      </c>
      <c r="K73" s="22"/>
      <c r="L73" s="34"/>
    </row>
    <row r="74" spans="1:12" ht="12.75">
      <c r="A74" s="5" t="s">
        <v>102</v>
      </c>
      <c r="B74" s="34"/>
      <c r="C74" s="34"/>
      <c r="D74" s="34"/>
      <c r="E74" s="34"/>
      <c r="F74" s="34"/>
      <c r="G74" s="34"/>
      <c r="H74" s="34"/>
      <c r="I74" s="34">
        <v>29000</v>
      </c>
      <c r="J74" s="34">
        <f t="shared" si="7"/>
        <v>29000</v>
      </c>
      <c r="K74" s="22"/>
      <c r="L74" s="34"/>
    </row>
    <row r="75" spans="1:12" ht="12.75">
      <c r="A75" s="5" t="s">
        <v>86</v>
      </c>
      <c r="B75" s="34"/>
      <c r="C75" s="34">
        <v>0</v>
      </c>
      <c r="D75" s="34">
        <v>4750</v>
      </c>
      <c r="E75" s="34"/>
      <c r="F75" s="34"/>
      <c r="G75" s="34"/>
      <c r="H75" s="34"/>
      <c r="I75" s="34"/>
      <c r="J75" s="34">
        <f t="shared" si="7"/>
        <v>4750</v>
      </c>
      <c r="K75" s="22"/>
      <c r="L75" s="34"/>
    </row>
    <row r="76" spans="1:12" ht="12.75">
      <c r="A76" s="5" t="s">
        <v>87</v>
      </c>
      <c r="B76" s="34"/>
      <c r="C76" s="34">
        <v>0</v>
      </c>
      <c r="D76" s="34">
        <v>17500</v>
      </c>
      <c r="E76" s="34"/>
      <c r="F76" s="34"/>
      <c r="G76" s="34"/>
      <c r="H76" s="34"/>
      <c r="I76" s="34"/>
      <c r="J76" s="34">
        <f t="shared" si="7"/>
        <v>17500</v>
      </c>
      <c r="K76" s="22"/>
      <c r="L76" s="34"/>
    </row>
    <row r="77" spans="1:12" ht="12.75">
      <c r="A77" s="5" t="s">
        <v>88</v>
      </c>
      <c r="B77" s="34"/>
      <c r="C77" s="34"/>
      <c r="D77" s="34">
        <v>11100</v>
      </c>
      <c r="E77" s="34"/>
      <c r="F77" s="34"/>
      <c r="G77" s="34"/>
      <c r="H77" s="34"/>
      <c r="I77" s="34"/>
      <c r="J77" s="34">
        <f t="shared" si="7"/>
        <v>11100</v>
      </c>
      <c r="K77" s="22"/>
      <c r="L77" s="34"/>
    </row>
    <row r="78" spans="1:12" ht="12.75">
      <c r="A78" s="5" t="s">
        <v>76</v>
      </c>
      <c r="B78" s="34"/>
      <c r="C78" s="34">
        <v>0</v>
      </c>
      <c r="D78" s="34"/>
      <c r="E78" s="34"/>
      <c r="F78" s="34"/>
      <c r="G78" s="34"/>
      <c r="H78" s="34"/>
      <c r="I78" s="34"/>
      <c r="J78" s="34">
        <f>SUM(B78:H78)</f>
        <v>0</v>
      </c>
      <c r="K78" s="22"/>
      <c r="L78" s="34"/>
    </row>
    <row r="79" spans="1:12" ht="12.75">
      <c r="A79" s="8" t="s">
        <v>91</v>
      </c>
      <c r="B79" s="35">
        <f>SUM(B80)</f>
        <v>284</v>
      </c>
      <c r="C79" s="35">
        <f>SUM(C80)</f>
        <v>0</v>
      </c>
      <c r="D79" s="35">
        <f>SUM(D80)</f>
        <v>1004</v>
      </c>
      <c r="E79" s="35"/>
      <c r="F79" s="35">
        <f>SUM(F80)</f>
        <v>0</v>
      </c>
      <c r="G79" s="35"/>
      <c r="H79" s="35">
        <f>SUM(H80)</f>
        <v>0</v>
      </c>
      <c r="I79" s="35"/>
      <c r="J79" s="35">
        <f>SUM(J80)</f>
        <v>1288</v>
      </c>
      <c r="K79" s="22"/>
      <c r="L79" s="30"/>
    </row>
    <row r="80" spans="1:12" ht="12.75">
      <c r="A80" s="5" t="s">
        <v>48</v>
      </c>
      <c r="B80" s="34">
        <v>284</v>
      </c>
      <c r="C80" s="34"/>
      <c r="D80" s="34">
        <v>1004</v>
      </c>
      <c r="E80" s="34"/>
      <c r="F80" s="34"/>
      <c r="G80" s="34"/>
      <c r="H80" s="34"/>
      <c r="I80" s="34"/>
      <c r="J80" s="34">
        <f>SUM(B80:H80)</f>
        <v>1288</v>
      </c>
      <c r="K80" s="22"/>
      <c r="L80" s="34"/>
    </row>
    <row r="81" spans="1:12" ht="12.75">
      <c r="A81" s="24" t="s">
        <v>90</v>
      </c>
      <c r="B81" s="35">
        <f>SUM(B83:B91)</f>
        <v>34263</v>
      </c>
      <c r="C81" s="35">
        <f>SUM(C82:C91)</f>
        <v>22630</v>
      </c>
      <c r="D81" s="35">
        <f aca="true" t="shared" si="8" ref="D81:I81">SUM(D83:D91)</f>
        <v>9000</v>
      </c>
      <c r="E81" s="35">
        <f t="shared" si="8"/>
        <v>0</v>
      </c>
      <c r="F81" s="35">
        <f t="shared" si="8"/>
        <v>13100</v>
      </c>
      <c r="G81" s="35">
        <f t="shared" si="8"/>
        <v>3030</v>
      </c>
      <c r="H81" s="35">
        <f t="shared" si="8"/>
        <v>0</v>
      </c>
      <c r="I81" s="35">
        <f t="shared" si="8"/>
        <v>384</v>
      </c>
      <c r="J81" s="35">
        <f>SUM(J82:J91)</f>
        <v>82023.00000000001</v>
      </c>
      <c r="K81" s="22"/>
      <c r="L81" s="30"/>
    </row>
    <row r="82" spans="1:12" ht="12.75">
      <c r="A82" s="7" t="s">
        <v>61</v>
      </c>
      <c r="B82" s="34"/>
      <c r="C82" s="34">
        <v>680</v>
      </c>
      <c r="D82" s="34"/>
      <c r="E82" s="34"/>
      <c r="F82" s="34"/>
      <c r="G82" s="34"/>
      <c r="H82" s="34"/>
      <c r="I82" s="34"/>
      <c r="J82" s="34">
        <f aca="true" t="shared" si="9" ref="J82:J91">SUM(B82:H82)</f>
        <v>680</v>
      </c>
      <c r="K82" s="22"/>
      <c r="L82" s="34"/>
    </row>
    <row r="83" spans="1:12" ht="12.75">
      <c r="A83" s="5" t="s">
        <v>16</v>
      </c>
      <c r="B83" s="34"/>
      <c r="C83" s="34"/>
      <c r="D83" s="34"/>
      <c r="E83" s="34"/>
      <c r="F83" s="34"/>
      <c r="G83" s="34"/>
      <c r="H83" s="34"/>
      <c r="I83" s="34"/>
      <c r="J83" s="34">
        <f t="shared" si="9"/>
        <v>0</v>
      </c>
      <c r="K83" s="22"/>
      <c r="L83" s="34"/>
    </row>
    <row r="84" spans="1:12" ht="12.75">
      <c r="A84" s="5" t="s">
        <v>55</v>
      </c>
      <c r="B84" s="34">
        <v>3363</v>
      </c>
      <c r="C84" s="34">
        <v>20658.53</v>
      </c>
      <c r="D84" s="34">
        <v>3000</v>
      </c>
      <c r="E84" s="34"/>
      <c r="F84" s="34"/>
      <c r="G84" s="34"/>
      <c r="H84" s="34"/>
      <c r="I84" s="34">
        <v>384</v>
      </c>
      <c r="J84" s="34">
        <f t="shared" si="9"/>
        <v>27021.53</v>
      </c>
      <c r="K84" s="22"/>
      <c r="L84" s="34"/>
    </row>
    <row r="85" spans="1:12" ht="12.75">
      <c r="A85" s="5" t="s">
        <v>12</v>
      </c>
      <c r="B85" s="34"/>
      <c r="C85" s="34">
        <v>250</v>
      </c>
      <c r="D85" s="34"/>
      <c r="E85" s="34"/>
      <c r="F85" s="34"/>
      <c r="G85" s="34"/>
      <c r="H85" s="34"/>
      <c r="I85" s="34"/>
      <c r="J85" s="34">
        <f t="shared" si="9"/>
        <v>250</v>
      </c>
      <c r="K85" s="22"/>
      <c r="L85" s="34"/>
    </row>
    <row r="86" spans="1:12" ht="12.75">
      <c r="A86" s="5" t="s">
        <v>57</v>
      </c>
      <c r="B86" s="34">
        <v>30900</v>
      </c>
      <c r="C86" s="34"/>
      <c r="D86" s="34"/>
      <c r="E86" s="34"/>
      <c r="F86" s="34"/>
      <c r="G86" s="34"/>
      <c r="H86" s="34"/>
      <c r="I86" s="34"/>
      <c r="J86" s="34">
        <f t="shared" si="9"/>
        <v>30900</v>
      </c>
      <c r="K86" s="22"/>
      <c r="L86" s="34"/>
    </row>
    <row r="87" spans="1:14" ht="13.5" customHeight="1">
      <c r="A87" s="5" t="s">
        <v>56</v>
      </c>
      <c r="B87" s="34"/>
      <c r="C87" s="34">
        <v>653.48</v>
      </c>
      <c r="D87" s="34"/>
      <c r="E87" s="34"/>
      <c r="F87" s="44"/>
      <c r="G87" s="44"/>
      <c r="H87" s="43"/>
      <c r="I87" s="44"/>
      <c r="J87" s="34">
        <f t="shared" si="9"/>
        <v>653.48</v>
      </c>
      <c r="K87" s="43"/>
      <c r="L87" s="34"/>
      <c r="M87" s="29"/>
      <c r="N87" s="28"/>
    </row>
    <row r="88" spans="1:14" ht="13.5" customHeight="1">
      <c r="A88" s="5" t="s">
        <v>77</v>
      </c>
      <c r="B88" s="34"/>
      <c r="C88" s="34"/>
      <c r="D88" s="34">
        <v>6000</v>
      </c>
      <c r="E88" s="34"/>
      <c r="F88" s="44"/>
      <c r="G88" s="44"/>
      <c r="H88" s="43"/>
      <c r="I88" s="44"/>
      <c r="J88" s="34">
        <f t="shared" si="9"/>
        <v>6000</v>
      </c>
      <c r="K88" s="43"/>
      <c r="L88" s="34"/>
      <c r="M88" s="42"/>
      <c r="N88" s="45"/>
    </row>
    <row r="89" spans="1:12" ht="13.5" customHeight="1">
      <c r="A89" s="5" t="s">
        <v>26</v>
      </c>
      <c r="B89" s="34"/>
      <c r="C89" s="34">
        <v>0</v>
      </c>
      <c r="D89" s="34"/>
      <c r="E89" s="34"/>
      <c r="F89" s="34"/>
      <c r="G89" s="34"/>
      <c r="H89" s="34"/>
      <c r="I89" s="34"/>
      <c r="J89" s="34">
        <f t="shared" si="9"/>
        <v>0</v>
      </c>
      <c r="K89" s="22"/>
      <c r="L89" s="34"/>
    </row>
    <row r="90" spans="1:12" ht="12.75">
      <c r="A90" s="5" t="s">
        <v>13</v>
      </c>
      <c r="B90" s="34"/>
      <c r="C90" s="34"/>
      <c r="D90" s="34"/>
      <c r="E90" s="34"/>
      <c r="F90" s="34">
        <v>13100</v>
      </c>
      <c r="G90" s="34">
        <v>3030</v>
      </c>
      <c r="H90" s="34"/>
      <c r="I90" s="34"/>
      <c r="J90" s="34">
        <f t="shared" si="9"/>
        <v>16130</v>
      </c>
      <c r="K90" s="22"/>
      <c r="L90" s="34"/>
    </row>
    <row r="91" spans="1:12" ht="12.75">
      <c r="A91" s="5" t="s">
        <v>85</v>
      </c>
      <c r="B91" s="34"/>
      <c r="C91" s="34">
        <v>387.99</v>
      </c>
      <c r="D91" s="34"/>
      <c r="E91" s="34"/>
      <c r="F91" s="34"/>
      <c r="G91" s="34"/>
      <c r="H91" s="34"/>
      <c r="I91" s="34"/>
      <c r="J91" s="34">
        <f t="shared" si="9"/>
        <v>387.99</v>
      </c>
      <c r="K91" s="22"/>
      <c r="L91" s="34"/>
    </row>
    <row r="92" spans="1:12" ht="12.75">
      <c r="A92" s="10" t="s">
        <v>80</v>
      </c>
      <c r="B92" s="30"/>
      <c r="C92" s="30">
        <f>SUM(C93:C93)</f>
        <v>22900</v>
      </c>
      <c r="D92" s="30">
        <f aca="true" t="shared" si="10" ref="D92:I92">SUM(D93:D93)</f>
        <v>7000</v>
      </c>
      <c r="E92" s="30">
        <f t="shared" si="10"/>
        <v>0</v>
      </c>
      <c r="F92" s="30">
        <f t="shared" si="10"/>
        <v>0</v>
      </c>
      <c r="G92" s="30">
        <f t="shared" si="10"/>
        <v>0</v>
      </c>
      <c r="H92" s="30">
        <f t="shared" si="10"/>
        <v>0</v>
      </c>
      <c r="I92" s="30">
        <f t="shared" si="10"/>
        <v>130</v>
      </c>
      <c r="J92" s="30">
        <f>SUM(J93:J94)</f>
        <v>30030</v>
      </c>
      <c r="K92" s="22"/>
      <c r="L92" s="35"/>
    </row>
    <row r="93" spans="1:12" ht="12.75">
      <c r="A93" s="5" t="s">
        <v>14</v>
      </c>
      <c r="B93" s="34"/>
      <c r="C93" s="34">
        <v>22900</v>
      </c>
      <c r="D93" s="34">
        <v>7000</v>
      </c>
      <c r="E93" s="34"/>
      <c r="F93" s="34"/>
      <c r="G93" s="34"/>
      <c r="H93" s="34"/>
      <c r="I93" s="34">
        <v>130</v>
      </c>
      <c r="J93" s="34">
        <f>SUM(B93:I93)</f>
        <v>30030</v>
      </c>
      <c r="K93" s="22"/>
      <c r="L93" s="34"/>
    </row>
    <row r="94" spans="1:12" ht="12.75">
      <c r="A94" s="5" t="s">
        <v>65</v>
      </c>
      <c r="B94" s="34"/>
      <c r="C94" s="34"/>
      <c r="D94" s="34"/>
      <c r="E94" s="34"/>
      <c r="F94" s="34"/>
      <c r="G94" s="34"/>
      <c r="H94" s="34"/>
      <c r="I94" s="34"/>
      <c r="J94" s="34">
        <f>SUM(B94:H94)</f>
        <v>0</v>
      </c>
      <c r="K94" s="22"/>
      <c r="L94" s="34"/>
    </row>
    <row r="95" spans="1:12" ht="12.75">
      <c r="A95" s="10" t="s">
        <v>81</v>
      </c>
      <c r="B95" s="34"/>
      <c r="C95" s="35">
        <f>SUM(C96:C96)</f>
        <v>1110000</v>
      </c>
      <c r="D95" s="36"/>
      <c r="E95" s="36"/>
      <c r="F95" s="36"/>
      <c r="G95" s="36"/>
      <c r="H95" s="36"/>
      <c r="I95" s="36"/>
      <c r="J95" s="35">
        <f>SUM(J96)</f>
        <v>1110000</v>
      </c>
      <c r="K95" s="22"/>
      <c r="L95" s="35"/>
    </row>
    <row r="96" spans="1:12" ht="12.75">
      <c r="A96" s="5" t="s">
        <v>70</v>
      </c>
      <c r="B96" s="34"/>
      <c r="C96" s="34">
        <v>1110000</v>
      </c>
      <c r="D96" s="34"/>
      <c r="E96" s="34"/>
      <c r="F96" s="34"/>
      <c r="G96" s="34"/>
      <c r="H96" s="34"/>
      <c r="I96" s="34"/>
      <c r="J96" s="34">
        <f>SUM(B96:H96)</f>
        <v>1110000</v>
      </c>
      <c r="K96" s="22"/>
      <c r="L96" s="34"/>
    </row>
    <row r="97" spans="1:12" ht="12.75">
      <c r="A97" s="10" t="s">
        <v>82</v>
      </c>
      <c r="B97" s="30">
        <f aca="true" t="shared" si="11" ref="B97:H97">SUM(B98:B103)</f>
        <v>567475</v>
      </c>
      <c r="C97" s="30">
        <f t="shared" si="11"/>
        <v>0</v>
      </c>
      <c r="D97" s="30">
        <f t="shared" si="11"/>
        <v>20973</v>
      </c>
      <c r="E97" s="30">
        <f t="shared" si="11"/>
        <v>84338</v>
      </c>
      <c r="F97" s="30">
        <f t="shared" si="11"/>
        <v>0</v>
      </c>
      <c r="G97" s="30">
        <f t="shared" si="11"/>
        <v>28600</v>
      </c>
      <c r="H97" s="30">
        <f t="shared" si="11"/>
        <v>0</v>
      </c>
      <c r="I97" s="30"/>
      <c r="J97" s="30">
        <f>SUM(I98:J103)</f>
        <v>701386</v>
      </c>
      <c r="K97" s="22"/>
      <c r="L97" s="35"/>
    </row>
    <row r="98" spans="1:12" ht="12.75">
      <c r="A98" s="5" t="s">
        <v>59</v>
      </c>
      <c r="B98" s="34"/>
      <c r="C98" s="34"/>
      <c r="D98" s="34">
        <v>9920</v>
      </c>
      <c r="E98" s="34">
        <v>84338</v>
      </c>
      <c r="F98" s="34"/>
      <c r="G98" s="34">
        <v>28600</v>
      </c>
      <c r="H98" s="34"/>
      <c r="I98" s="34"/>
      <c r="J98" s="34">
        <f>SUM(B98:H98)</f>
        <v>122858</v>
      </c>
      <c r="K98" s="22"/>
      <c r="L98" s="34"/>
    </row>
    <row r="99" spans="1:12" ht="12.75">
      <c r="A99" s="5" t="s">
        <v>105</v>
      </c>
      <c r="B99" s="34">
        <v>533725</v>
      </c>
      <c r="C99" s="34"/>
      <c r="D99" s="34"/>
      <c r="E99" s="34"/>
      <c r="F99" s="34"/>
      <c r="G99" s="34"/>
      <c r="H99" s="34"/>
      <c r="I99" s="34"/>
      <c r="J99" s="34">
        <f>SUM(B99:H99)</f>
        <v>533725</v>
      </c>
      <c r="K99" s="22"/>
      <c r="L99" s="34"/>
    </row>
    <row r="100" spans="1:12" ht="12.75">
      <c r="A100" s="5" t="s">
        <v>34</v>
      </c>
      <c r="B100" s="34"/>
      <c r="C100" s="34"/>
      <c r="D100" s="34">
        <v>9605</v>
      </c>
      <c r="E100" s="34"/>
      <c r="F100" s="34"/>
      <c r="G100" s="34"/>
      <c r="H100" s="34"/>
      <c r="I100" s="34"/>
      <c r="J100" s="34">
        <f>SUM(B100:I100)</f>
        <v>9605</v>
      </c>
      <c r="K100" s="22"/>
      <c r="L100" s="34"/>
    </row>
    <row r="101" spans="1:10" ht="12.75">
      <c r="A101" s="49" t="s">
        <v>118</v>
      </c>
      <c r="B101" s="4">
        <v>33750</v>
      </c>
      <c r="J101" s="34">
        <f>SUM(B101:I101)</f>
        <v>33750</v>
      </c>
    </row>
    <row r="102" spans="1:12" ht="13.5" customHeight="1">
      <c r="A102" s="5" t="s">
        <v>49</v>
      </c>
      <c r="B102" s="34">
        <v>0</v>
      </c>
      <c r="C102" s="34"/>
      <c r="D102" s="34">
        <v>1448</v>
      </c>
      <c r="E102" s="34"/>
      <c r="F102" s="34"/>
      <c r="G102" s="34"/>
      <c r="H102" s="34"/>
      <c r="I102" s="34"/>
      <c r="J102" s="34">
        <f>SUM(B102:H102)</f>
        <v>1448</v>
      </c>
      <c r="K102" s="7"/>
      <c r="L102" s="34"/>
    </row>
    <row r="103" spans="1:12" ht="34.5" customHeight="1">
      <c r="A103" s="19" t="s">
        <v>36</v>
      </c>
      <c r="B103" s="26" t="s">
        <v>37</v>
      </c>
      <c r="C103" s="26" t="s">
        <v>38</v>
      </c>
      <c r="D103" s="27" t="s">
        <v>46</v>
      </c>
      <c r="E103" s="26" t="s">
        <v>67</v>
      </c>
      <c r="F103" s="26" t="s">
        <v>72</v>
      </c>
      <c r="G103" s="26" t="s">
        <v>73</v>
      </c>
      <c r="H103" s="26" t="s">
        <v>84</v>
      </c>
      <c r="I103" s="48" t="s">
        <v>96</v>
      </c>
      <c r="J103" s="28" t="s">
        <v>35</v>
      </c>
      <c r="K103" s="7"/>
      <c r="L103" s="34"/>
    </row>
    <row r="104" spans="1:12" ht="12.75">
      <c r="A104" s="5" t="s">
        <v>7</v>
      </c>
      <c r="B104" s="30">
        <f>B23+B97+B36</f>
        <v>9600131</v>
      </c>
      <c r="C104" s="30">
        <f>C23+C36+C92+C95+C97</f>
        <v>2097702</v>
      </c>
      <c r="D104" s="30">
        <f>D23+D97+D36+D92</f>
        <v>513335.6</v>
      </c>
      <c r="E104" s="30">
        <f>E23+E26+E36+E97+E92</f>
        <v>499125</v>
      </c>
      <c r="F104" s="30">
        <f>F23+F36+F97</f>
        <v>45200</v>
      </c>
      <c r="G104" s="30">
        <f>G23+G26+G36+G97</f>
        <v>50730</v>
      </c>
      <c r="H104" s="30">
        <f>H23+H26+H36+H92+H97</f>
        <v>0</v>
      </c>
      <c r="I104" s="30">
        <f>I23+I26+I36+I92+I97</f>
        <v>500000</v>
      </c>
      <c r="J104" s="30">
        <f>J23+J36+J92+J97+J95</f>
        <v>13305839.6</v>
      </c>
      <c r="K104" s="22"/>
      <c r="L104" s="30"/>
    </row>
    <row r="105" spans="1:12" ht="12.75">
      <c r="A105" s="5" t="s">
        <v>79</v>
      </c>
      <c r="B105" s="37">
        <f aca="true" t="shared" si="12" ref="B105:J105">B20-B104</f>
        <v>32700.240000000224</v>
      </c>
      <c r="C105" s="37">
        <f t="shared" si="12"/>
        <v>0</v>
      </c>
      <c r="D105" s="47">
        <f t="shared" si="12"/>
        <v>71964.40000000002</v>
      </c>
      <c r="E105" s="37">
        <f t="shared" si="12"/>
        <v>0</v>
      </c>
      <c r="F105" s="37">
        <f t="shared" si="12"/>
        <v>-11944</v>
      </c>
      <c r="G105" s="37">
        <f t="shared" si="12"/>
        <v>-2680</v>
      </c>
      <c r="H105" s="37">
        <f t="shared" si="12"/>
        <v>1700</v>
      </c>
      <c r="I105" s="37">
        <f t="shared" si="12"/>
        <v>0</v>
      </c>
      <c r="J105" s="38">
        <f t="shared" si="12"/>
        <v>92124.6400000006</v>
      </c>
      <c r="K105" s="22"/>
      <c r="L105" s="38"/>
    </row>
    <row r="106" spans="1:12" ht="12.75">
      <c r="A106" s="10" t="s">
        <v>83</v>
      </c>
      <c r="B106" s="37"/>
      <c r="C106" s="37"/>
      <c r="D106" s="30">
        <v>96176.95</v>
      </c>
      <c r="E106" s="37"/>
      <c r="F106" s="46">
        <v>12265</v>
      </c>
      <c r="G106" s="46">
        <v>11759.54</v>
      </c>
      <c r="H106" s="37"/>
      <c r="I106" s="37"/>
      <c r="J106" s="30">
        <f>SUM(B106:H106)</f>
        <v>120201.48999999999</v>
      </c>
      <c r="K106" s="22"/>
      <c r="L106" s="39"/>
    </row>
    <row r="107" spans="1:12" ht="12.75">
      <c r="A107" s="5" t="s">
        <v>78</v>
      </c>
      <c r="B107" s="37">
        <f aca="true" t="shared" si="13" ref="B107:I107">B105+B106</f>
        <v>32700.240000000224</v>
      </c>
      <c r="C107" s="37">
        <f t="shared" si="13"/>
        <v>0</v>
      </c>
      <c r="D107" s="37">
        <f t="shared" si="13"/>
        <v>168141.35000000003</v>
      </c>
      <c r="E107" s="37">
        <f t="shared" si="13"/>
        <v>0</v>
      </c>
      <c r="F107" s="37">
        <f t="shared" si="13"/>
        <v>321</v>
      </c>
      <c r="G107" s="37">
        <f t="shared" si="13"/>
        <v>9079.54</v>
      </c>
      <c r="H107" s="37">
        <f t="shared" si="13"/>
        <v>1700</v>
      </c>
      <c r="I107" s="37">
        <f t="shared" si="13"/>
        <v>0</v>
      </c>
      <c r="J107" s="37">
        <f>J105+J106</f>
        <v>212326.1300000006</v>
      </c>
      <c r="K107" s="22"/>
      <c r="L107" s="37"/>
    </row>
    <row r="108" spans="1:12" ht="12.75">
      <c r="A108" s="5"/>
      <c r="B108" s="37"/>
      <c r="C108" s="37"/>
      <c r="D108" s="37"/>
      <c r="E108" s="37"/>
      <c r="F108" s="37"/>
      <c r="G108" s="37"/>
      <c r="H108" s="37"/>
      <c r="I108" s="37"/>
      <c r="J108" s="39"/>
      <c r="K108" s="22"/>
      <c r="L108" s="1"/>
    </row>
    <row r="109" spans="1:12" ht="12.75">
      <c r="A109" s="5" t="s">
        <v>121</v>
      </c>
      <c r="B109" s="30"/>
      <c r="C109" s="34"/>
      <c r="D109" s="34"/>
      <c r="E109" s="34" t="s">
        <v>66</v>
      </c>
      <c r="F109" s="21"/>
      <c r="G109" s="34"/>
      <c r="H109" s="37"/>
      <c r="I109" s="37"/>
      <c r="J109" s="39"/>
      <c r="K109" s="22"/>
      <c r="L109" s="1"/>
    </row>
    <row r="110" spans="1:12" ht="12.75">
      <c r="A110" s="5" t="s">
        <v>122</v>
      </c>
      <c r="B110" s="30"/>
      <c r="C110" s="34"/>
      <c r="D110" s="34"/>
      <c r="E110" s="31"/>
      <c r="F110" s="31"/>
      <c r="G110" s="34"/>
      <c r="H110" s="37"/>
      <c r="I110" s="37"/>
      <c r="J110" s="39"/>
      <c r="K110" s="22"/>
      <c r="L110" s="1"/>
    </row>
    <row r="111" spans="1:12" ht="12.75">
      <c r="A111" s="5" t="s">
        <v>123</v>
      </c>
      <c r="B111" s="34"/>
      <c r="C111" s="34"/>
      <c r="D111" s="34"/>
      <c r="E111" s="34" t="s">
        <v>93</v>
      </c>
      <c r="F111" s="34"/>
      <c r="G111" s="34"/>
      <c r="H111" s="37"/>
      <c r="I111" s="37"/>
      <c r="J111" s="39"/>
      <c r="K111" s="22"/>
      <c r="L111" s="1"/>
    </row>
    <row r="112" spans="1:12" ht="12.75">
      <c r="A112" s="5"/>
      <c r="B112" s="34"/>
      <c r="C112" s="34"/>
      <c r="D112" s="34"/>
      <c r="E112" s="34"/>
      <c r="F112" s="34"/>
      <c r="G112" s="34"/>
      <c r="H112" s="34"/>
      <c r="I112" s="34"/>
      <c r="J112" s="34"/>
      <c r="K112" s="22"/>
      <c r="L112" s="1"/>
    </row>
    <row r="113" spans="1:12" ht="12.75">
      <c r="A113" s="2"/>
      <c r="B113" s="21"/>
      <c r="C113" s="21"/>
      <c r="D113" s="21"/>
      <c r="E113" s="34"/>
      <c r="F113" s="21"/>
      <c r="G113" s="21"/>
      <c r="H113" s="34"/>
      <c r="I113" s="34"/>
      <c r="J113" s="34"/>
      <c r="K113" s="22"/>
      <c r="L113" s="1"/>
    </row>
    <row r="114" spans="1:12" ht="12.75">
      <c r="A114" s="5"/>
      <c r="B114" s="31"/>
      <c r="C114" s="31"/>
      <c r="D114" s="31"/>
      <c r="E114" s="31"/>
      <c r="F114" s="31"/>
      <c r="G114" s="31"/>
      <c r="H114" s="34"/>
      <c r="I114" s="34"/>
      <c r="J114" s="34"/>
      <c r="K114" s="22"/>
      <c r="L114" s="1"/>
    </row>
    <row r="115" spans="1:12" ht="12.75">
      <c r="A115" s="5"/>
      <c r="B115" s="34"/>
      <c r="C115" s="34"/>
      <c r="D115" s="34"/>
      <c r="E115" s="34"/>
      <c r="F115" s="34"/>
      <c r="G115" s="34"/>
      <c r="H115" s="34"/>
      <c r="I115" s="34"/>
      <c r="J115" s="34"/>
      <c r="K115" s="22"/>
      <c r="L115" s="1"/>
    </row>
    <row r="117" spans="1:12" ht="12.75">
      <c r="A117" s="6"/>
      <c r="B117" s="40"/>
      <c r="C117" s="34"/>
      <c r="D117" s="34"/>
      <c r="E117" s="34"/>
      <c r="F117" s="34"/>
      <c r="G117" s="34"/>
      <c r="H117" s="34"/>
      <c r="I117" s="34"/>
      <c r="J117" s="30"/>
      <c r="K117" s="22"/>
      <c r="L117" s="1"/>
    </row>
    <row r="121" spans="1:12" ht="12.75">
      <c r="A121" s="25"/>
      <c r="B121" s="40"/>
      <c r="C121" s="34"/>
      <c r="D121" s="34"/>
      <c r="E121" s="34"/>
      <c r="F121" s="34"/>
      <c r="G121" s="34"/>
      <c r="H121" s="34"/>
      <c r="I121" s="34"/>
      <c r="J121" s="34"/>
      <c r="K121" s="22"/>
      <c r="L121" s="1"/>
    </row>
    <row r="123" spans="8:12" ht="12.75">
      <c r="H123" s="34"/>
      <c r="I123" s="34"/>
      <c r="J123" s="34"/>
      <c r="K123" s="22"/>
      <c r="L123" s="1"/>
    </row>
    <row r="130" spans="8:12" ht="12.75">
      <c r="H130" s="34"/>
      <c r="I130" s="34"/>
      <c r="J130" s="34"/>
      <c r="K130" s="22"/>
      <c r="L130" s="1"/>
    </row>
    <row r="131" spans="8:12" ht="12.75">
      <c r="H131" s="34"/>
      <c r="I131" s="34"/>
      <c r="J131" s="34" t="s">
        <v>4</v>
      </c>
      <c r="K131" s="22"/>
      <c r="L131" s="1"/>
    </row>
    <row r="132" spans="8:12" ht="12.75">
      <c r="H132" s="34"/>
      <c r="I132" s="34"/>
      <c r="J132" s="34"/>
      <c r="K132" s="22"/>
      <c r="L132" s="1"/>
    </row>
    <row r="134" spans="8:12" ht="12.75">
      <c r="H134" s="21"/>
      <c r="I134" s="21"/>
      <c r="J134" s="21"/>
      <c r="K134" s="22"/>
      <c r="L134" s="1"/>
    </row>
    <row r="135" spans="8:12" ht="12.75">
      <c r="H135" s="31"/>
      <c r="I135" s="31"/>
      <c r="J135" s="31"/>
      <c r="K135" s="22"/>
      <c r="L135" s="1"/>
    </row>
    <row r="137" spans="8:12" ht="12.75">
      <c r="H137" s="34"/>
      <c r="I137" s="34"/>
      <c r="J137" s="31"/>
      <c r="K137" s="22"/>
      <c r="L137" s="1"/>
    </row>
    <row r="138" spans="11:12" ht="12.75">
      <c r="K138" s="22"/>
      <c r="L138" s="1"/>
    </row>
    <row r="140" spans="11:12" ht="12.75">
      <c r="K140" s="22"/>
      <c r="L140" s="1"/>
    </row>
    <row r="141" spans="4:12" ht="12.75">
      <c r="D141" s="41"/>
      <c r="E141" s="42"/>
      <c r="F141" s="42"/>
      <c r="G141" s="42"/>
      <c r="H141" s="41"/>
      <c r="K141" s="22"/>
      <c r="L141" s="1"/>
    </row>
    <row r="143" spans="4:12" ht="12.75">
      <c r="D143" s="41"/>
      <c r="E143" s="42"/>
      <c r="F143" s="42"/>
      <c r="G143" s="42"/>
      <c r="H143" s="41"/>
      <c r="K143" s="22"/>
      <c r="L143" s="1"/>
    </row>
    <row r="146" spans="1:12" ht="12.75">
      <c r="A146" s="5"/>
      <c r="B146" s="5"/>
      <c r="C146" s="5"/>
      <c r="D146" s="5"/>
      <c r="E146" s="42"/>
      <c r="F146" s="42"/>
      <c r="G146" s="42"/>
      <c r="H146" s="5"/>
      <c r="I146" s="5"/>
      <c r="J146" s="5"/>
      <c r="K146" s="22"/>
      <c r="L146" s="1"/>
    </row>
    <row r="147" spans="4:8" ht="12.75">
      <c r="D147" s="41"/>
      <c r="E147" s="42"/>
      <c r="F147" s="42"/>
      <c r="G147" s="42"/>
      <c r="H147" s="41"/>
    </row>
    <row r="148" spans="4:8" ht="12.75">
      <c r="D148" s="41"/>
      <c r="E148" s="41"/>
      <c r="F148" s="41"/>
      <c r="G148" s="41"/>
      <c r="H148" s="41"/>
    </row>
    <row r="151" spans="4:8" ht="12.75">
      <c r="D151" s="41"/>
      <c r="E151" s="41"/>
      <c r="F151" s="41"/>
      <c r="G151" s="41"/>
      <c r="H151" s="41"/>
    </row>
    <row r="152" spans="4:8" ht="12.75">
      <c r="D152" s="41"/>
      <c r="E152" s="41"/>
      <c r="F152" s="41"/>
      <c r="G152" s="41"/>
      <c r="H152" s="41"/>
    </row>
    <row r="153" spans="1:12" ht="12.75">
      <c r="A153" s="5"/>
      <c r="B153" s="7"/>
      <c r="C153" s="7"/>
      <c r="D153" s="7"/>
      <c r="E153" s="7"/>
      <c r="F153" s="7"/>
      <c r="G153" s="7"/>
      <c r="H153" s="7"/>
      <c r="I153" s="7"/>
      <c r="J153" s="5"/>
      <c r="K153" s="22"/>
      <c r="L153" s="1"/>
    </row>
    <row r="154" spans="4:12" ht="12.75">
      <c r="D154" s="41"/>
      <c r="E154" s="41"/>
      <c r="F154" s="41"/>
      <c r="G154" s="41"/>
      <c r="H154" s="41"/>
      <c r="K154" s="22"/>
      <c r="L154" s="1"/>
    </row>
    <row r="156" ht="12.75">
      <c r="K156" s="21"/>
    </row>
    <row r="157" spans="1:12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2"/>
      <c r="L157" s="1"/>
    </row>
    <row r="158" spans="1:12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2"/>
      <c r="L158" s="1"/>
    </row>
    <row r="159" spans="1:10" ht="12.75">
      <c r="A159" s="2"/>
      <c r="B159" s="4"/>
      <c r="C159" s="4"/>
      <c r="D159" s="4"/>
      <c r="E159" s="4"/>
      <c r="F159" s="4"/>
      <c r="G159" s="4"/>
      <c r="H159" s="4"/>
      <c r="I159" s="4"/>
      <c r="J159" s="4"/>
    </row>
    <row r="164" spans="11:12" ht="12.75">
      <c r="K164" s="22"/>
      <c r="L164" s="1"/>
    </row>
    <row r="166" spans="11:12" ht="12.75">
      <c r="K166" s="22"/>
      <c r="L166" s="1"/>
    </row>
    <row r="175" spans="11:12" ht="12.75">
      <c r="K175" s="2"/>
      <c r="L175" s="23"/>
    </row>
    <row r="176" spans="11:12" ht="12.75">
      <c r="K176" s="9"/>
      <c r="L176" s="23"/>
    </row>
    <row r="177" spans="11:12" ht="12.75">
      <c r="K177" s="22"/>
      <c r="L177" s="20"/>
    </row>
    <row r="179" spans="1:12" ht="12.75">
      <c r="A179" s="2"/>
      <c r="B179" s="4"/>
      <c r="C179" s="4"/>
      <c r="D179" s="4"/>
      <c r="E179" s="4"/>
      <c r="F179" s="4"/>
      <c r="G179" s="4"/>
      <c r="H179" s="4"/>
      <c r="I179" s="4"/>
      <c r="J179" s="4"/>
      <c r="K179" s="22"/>
      <c r="L179" s="1"/>
    </row>
    <row r="180" spans="1:12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3"/>
    </row>
    <row r="183" spans="1:11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1"/>
    </row>
    <row r="184" spans="1:11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2" ht="12.75">
      <c r="A186" s="2"/>
      <c r="B186" s="4"/>
      <c r="C186" s="4"/>
      <c r="D186" s="4"/>
      <c r="E186" s="4"/>
      <c r="F186" s="4"/>
      <c r="G186" s="4"/>
      <c r="H186" s="4"/>
      <c r="I186" s="4"/>
      <c r="J186" s="4"/>
      <c r="K186" s="22"/>
      <c r="L186" s="1"/>
    </row>
    <row r="188" spans="1:12" ht="12.75">
      <c r="A188" s="2"/>
      <c r="B188" s="4"/>
      <c r="C188" s="4"/>
      <c r="D188" s="4"/>
      <c r="E188" s="4"/>
      <c r="F188" s="4"/>
      <c r="G188" s="4"/>
      <c r="H188" s="4"/>
      <c r="I188" s="4"/>
      <c r="J188" s="4"/>
      <c r="K188" s="22"/>
      <c r="L188" s="20" t="s">
        <v>45</v>
      </c>
    </row>
    <row r="190" spans="1:12" ht="12.75">
      <c r="A190" s="2"/>
      <c r="B190" s="4"/>
      <c r="C190" s="4"/>
      <c r="D190" s="4"/>
      <c r="E190" s="4"/>
      <c r="F190" s="4"/>
      <c r="G190" s="4"/>
      <c r="H190" s="4"/>
      <c r="I190" s="4"/>
      <c r="J190" s="4"/>
      <c r="K190" s="22"/>
      <c r="L190" s="1"/>
    </row>
    <row r="219" spans="1:12" ht="12.75">
      <c r="A219" s="17"/>
      <c r="B219" s="18"/>
      <c r="C219" s="18"/>
      <c r="D219" s="18"/>
      <c r="E219" s="18"/>
      <c r="F219" s="18"/>
      <c r="G219" s="18"/>
      <c r="H219" s="18"/>
      <c r="I219" s="18"/>
      <c r="J219" s="18"/>
      <c r="K219" s="14"/>
      <c r="L219" s="1"/>
    </row>
    <row r="220" spans="1:12" ht="12.75">
      <c r="A220" s="17"/>
      <c r="B220" s="18"/>
      <c r="C220" s="18"/>
      <c r="D220" s="18"/>
      <c r="E220" s="18"/>
      <c r="F220" s="18"/>
      <c r="G220" s="18"/>
      <c r="H220" s="18"/>
      <c r="I220" s="18"/>
      <c r="J220" s="18"/>
      <c r="K220" s="14"/>
      <c r="L220" s="1"/>
    </row>
    <row r="222" spans="1:11" ht="12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3"/>
    </row>
    <row r="223" spans="1:12" ht="12.75">
      <c r="A223" s="17"/>
      <c r="B223" s="18"/>
      <c r="C223" s="18"/>
      <c r="D223" s="18"/>
      <c r="E223" s="18"/>
      <c r="F223" s="18"/>
      <c r="G223" s="18"/>
      <c r="H223" s="18"/>
      <c r="I223" s="18"/>
      <c r="J223" s="18"/>
      <c r="K223" s="14"/>
      <c r="L223" s="1"/>
    </row>
    <row r="230" spans="1:12" ht="12.75">
      <c r="A230" s="17"/>
      <c r="B230" s="18"/>
      <c r="C230" s="18"/>
      <c r="D230" s="18"/>
      <c r="E230" s="18"/>
      <c r="F230" s="18"/>
      <c r="G230" s="18"/>
      <c r="H230" s="18"/>
      <c r="I230" s="18"/>
      <c r="J230" s="18"/>
      <c r="K230" s="14"/>
      <c r="L230" s="1"/>
    </row>
    <row r="232" spans="1:12" ht="12.75">
      <c r="A232" s="17"/>
      <c r="B232" s="18"/>
      <c r="C232" s="18"/>
      <c r="D232" s="18"/>
      <c r="E232" s="18"/>
      <c r="F232" s="18"/>
      <c r="G232" s="18"/>
      <c r="H232" s="18"/>
      <c r="I232" s="18"/>
      <c r="J232" s="18"/>
      <c r="K232" s="14"/>
      <c r="L232" s="1"/>
    </row>
    <row r="233" spans="1:12" ht="12.75">
      <c r="A233" s="17"/>
      <c r="B233" s="18"/>
      <c r="C233" s="18"/>
      <c r="D233" s="18"/>
      <c r="E233" s="18"/>
      <c r="F233" s="18"/>
      <c r="G233" s="18"/>
      <c r="H233" s="18"/>
      <c r="I233" s="18"/>
      <c r="J233" s="18"/>
      <c r="K233" s="14"/>
      <c r="L233" s="1"/>
    </row>
    <row r="234" spans="1:11" ht="12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3"/>
    </row>
    <row r="235" spans="1:11" ht="12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3"/>
    </row>
    <row r="236" spans="1:11" ht="12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3"/>
    </row>
    <row r="237" spans="1:11" ht="12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3"/>
    </row>
    <row r="238" spans="1:11" ht="12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3"/>
    </row>
    <row r="241" spans="1:12" ht="12.75">
      <c r="A241" s="17"/>
      <c r="B241" s="18"/>
      <c r="C241" s="18"/>
      <c r="D241" s="18"/>
      <c r="E241" s="18"/>
      <c r="F241" s="18"/>
      <c r="G241" s="18"/>
      <c r="H241" s="18"/>
      <c r="I241" s="18"/>
      <c r="J241" s="18"/>
      <c r="K241" s="14"/>
      <c r="L241" s="1"/>
    </row>
    <row r="242" spans="1:12" ht="12.75">
      <c r="A242" s="17"/>
      <c r="B242" s="18"/>
      <c r="C242" s="18"/>
      <c r="D242" s="18"/>
      <c r="E242" s="18"/>
      <c r="F242" s="18"/>
      <c r="G242" s="18"/>
      <c r="H242" s="18"/>
      <c r="I242" s="18"/>
      <c r="J242" s="18"/>
      <c r="K242" s="14"/>
      <c r="L242" s="1"/>
    </row>
    <row r="243" spans="1:12" ht="12.75">
      <c r="A243" s="17"/>
      <c r="B243" s="18"/>
      <c r="C243" s="18"/>
      <c r="D243" s="18"/>
      <c r="E243" s="18"/>
      <c r="F243" s="18"/>
      <c r="G243" s="18"/>
      <c r="H243" s="18"/>
      <c r="I243" s="18"/>
      <c r="J243" s="18"/>
      <c r="K243" s="14"/>
      <c r="L243" s="1"/>
    </row>
    <row r="244" spans="1:12" ht="12.75">
      <c r="A244" s="17"/>
      <c r="B244" s="18"/>
      <c r="C244" s="18"/>
      <c r="D244" s="18"/>
      <c r="E244" s="18"/>
      <c r="F244" s="18"/>
      <c r="G244" s="18"/>
      <c r="H244" s="18"/>
      <c r="I244" s="18"/>
      <c r="J244" s="18"/>
      <c r="K244" s="14"/>
      <c r="L244" s="1"/>
    </row>
    <row r="245" spans="1:12" ht="12.75">
      <c r="A245" s="17"/>
      <c r="B245" s="18"/>
      <c r="C245" s="18"/>
      <c r="D245" s="18"/>
      <c r="E245" s="18"/>
      <c r="F245" s="18"/>
      <c r="G245" s="18"/>
      <c r="H245" s="18"/>
      <c r="I245" s="18"/>
      <c r="J245" s="18"/>
      <c r="K245" s="14"/>
      <c r="L245" s="1"/>
    </row>
    <row r="246" spans="1:12" ht="12.75">
      <c r="A246" s="17"/>
      <c r="B246" s="18"/>
      <c r="C246" s="18"/>
      <c r="D246" s="18"/>
      <c r="E246" s="18"/>
      <c r="F246" s="18"/>
      <c r="G246" s="18"/>
      <c r="H246" s="18"/>
      <c r="I246" s="18"/>
      <c r="J246" s="18"/>
      <c r="K246" s="14"/>
      <c r="L246" s="1"/>
    </row>
    <row r="247" spans="1:11" ht="12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3"/>
    </row>
    <row r="248" spans="1:11" ht="12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3"/>
    </row>
    <row r="249" spans="1:11" ht="12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3"/>
    </row>
    <row r="250" spans="1:11" ht="12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3"/>
    </row>
    <row r="251" spans="1:12" ht="12.75">
      <c r="A251" s="17"/>
      <c r="B251" s="18"/>
      <c r="C251" s="18"/>
      <c r="D251" s="18"/>
      <c r="E251" s="18"/>
      <c r="F251" s="18"/>
      <c r="G251" s="18"/>
      <c r="H251" s="18"/>
      <c r="I251" s="18"/>
      <c r="J251" s="18"/>
      <c r="K251" s="14"/>
      <c r="L251" s="1" t="s">
        <v>9</v>
      </c>
    </row>
    <row r="252" spans="1:12" ht="12.75">
      <c r="A252" s="17"/>
      <c r="B252" s="18"/>
      <c r="C252" s="18"/>
      <c r="D252" s="18"/>
      <c r="E252" s="18"/>
      <c r="F252" s="18"/>
      <c r="G252" s="18"/>
      <c r="H252" s="18"/>
      <c r="I252" s="18"/>
      <c r="J252" s="18"/>
      <c r="K252" s="14"/>
      <c r="L252" s="1"/>
    </row>
    <row r="253" spans="1:12" ht="12.75">
      <c r="A253" s="17"/>
      <c r="B253" s="18"/>
      <c r="C253" s="18"/>
      <c r="D253" s="18"/>
      <c r="E253" s="18"/>
      <c r="F253" s="18"/>
      <c r="G253" s="18"/>
      <c r="H253" s="18"/>
      <c r="I253" s="18"/>
      <c r="J253" s="18"/>
      <c r="K253" s="14"/>
      <c r="L253" s="1"/>
    </row>
    <row r="254" spans="1:12" ht="12.75">
      <c r="A254" s="17"/>
      <c r="B254" s="18"/>
      <c r="C254" s="18"/>
      <c r="D254" s="18"/>
      <c r="E254" s="18"/>
      <c r="F254" s="18"/>
      <c r="G254" s="18"/>
      <c r="H254" s="18"/>
      <c r="I254" s="18"/>
      <c r="J254" s="18"/>
      <c r="K254" s="14"/>
      <c r="L254" s="1"/>
    </row>
    <row r="255" spans="1:12" ht="12.75">
      <c r="A255" s="17"/>
      <c r="B255" s="18"/>
      <c r="C255" s="18"/>
      <c r="D255" s="18"/>
      <c r="E255" s="18"/>
      <c r="F255" s="18"/>
      <c r="G255" s="18"/>
      <c r="H255" s="18"/>
      <c r="I255" s="18"/>
      <c r="J255" s="18"/>
      <c r="K255" s="14"/>
      <c r="L255" s="1"/>
    </row>
    <row r="283" spans="1:12" ht="12.75">
      <c r="A283" s="17"/>
      <c r="B283" s="18"/>
      <c r="C283" s="18"/>
      <c r="D283" s="18"/>
      <c r="E283" s="18"/>
      <c r="F283" s="18"/>
      <c r="G283" s="18"/>
      <c r="H283" s="18"/>
      <c r="I283" s="18"/>
      <c r="J283" s="18"/>
      <c r="K283" s="14"/>
      <c r="L283" s="1"/>
    </row>
    <row r="284" spans="1:12" ht="12.75">
      <c r="A284" s="17"/>
      <c r="B284" s="18"/>
      <c r="C284" s="18"/>
      <c r="D284" s="18"/>
      <c r="E284" s="18"/>
      <c r="F284" s="18"/>
      <c r="G284" s="18"/>
      <c r="H284" s="18"/>
      <c r="I284" s="18"/>
      <c r="J284" s="18"/>
      <c r="K284" s="14"/>
      <c r="L284" s="1"/>
    </row>
    <row r="285" spans="1:12" ht="12.75">
      <c r="A285" s="17"/>
      <c r="B285" s="18"/>
      <c r="C285" s="18"/>
      <c r="D285" s="18"/>
      <c r="E285" s="18"/>
      <c r="F285" s="18"/>
      <c r="G285" s="18"/>
      <c r="H285" s="18"/>
      <c r="I285" s="18"/>
      <c r="J285" s="18"/>
      <c r="K285" s="14"/>
      <c r="L285" s="1"/>
    </row>
    <row r="286" spans="1:12" ht="12.75">
      <c r="A286" s="17"/>
      <c r="B286" s="18"/>
      <c r="C286" s="18"/>
      <c r="D286" s="18"/>
      <c r="E286" s="18"/>
      <c r="F286" s="18"/>
      <c r="G286" s="18"/>
      <c r="H286" s="18"/>
      <c r="I286" s="18"/>
      <c r="J286" s="18"/>
      <c r="K286" s="14"/>
      <c r="L286" s="1"/>
    </row>
    <row r="287" spans="1:11" ht="12.7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3"/>
    </row>
    <row r="288" spans="1:11" ht="12.7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3"/>
    </row>
    <row r="289" spans="1:12" ht="12.75">
      <c r="A289" s="17"/>
      <c r="B289" s="18"/>
      <c r="C289" s="18"/>
      <c r="D289" s="18"/>
      <c r="E289" s="18"/>
      <c r="F289" s="18"/>
      <c r="G289" s="18"/>
      <c r="H289" s="18"/>
      <c r="I289" s="18"/>
      <c r="J289" s="18"/>
      <c r="K289" s="14"/>
      <c r="L289" s="1"/>
    </row>
    <row r="290" spans="1:12" ht="12.75">
      <c r="A290" s="17"/>
      <c r="B290" s="18"/>
      <c r="C290" s="18"/>
      <c r="D290" s="18"/>
      <c r="E290" s="18"/>
      <c r="F290" s="18"/>
      <c r="G290" s="18"/>
      <c r="H290" s="18"/>
      <c r="I290" s="18"/>
      <c r="J290" s="18"/>
      <c r="K290" s="14"/>
      <c r="L290" s="1"/>
    </row>
    <row r="291" spans="1:12" ht="12.75">
      <c r="A291" s="17"/>
      <c r="B291" s="18"/>
      <c r="C291" s="18"/>
      <c r="D291" s="18"/>
      <c r="E291" s="18"/>
      <c r="F291" s="18"/>
      <c r="G291" s="18"/>
      <c r="H291" s="18"/>
      <c r="I291" s="18"/>
      <c r="J291" s="18"/>
      <c r="K291" s="14"/>
      <c r="L291" s="1"/>
    </row>
    <row r="292" spans="1:12" ht="12.75">
      <c r="A292" s="17"/>
      <c r="B292" s="18"/>
      <c r="C292" s="18"/>
      <c r="D292" s="18"/>
      <c r="E292" s="18"/>
      <c r="F292" s="18"/>
      <c r="G292" s="18"/>
      <c r="H292" s="18"/>
      <c r="I292" s="18"/>
      <c r="J292" s="18"/>
      <c r="K292" s="14"/>
      <c r="L292" s="1"/>
    </row>
    <row r="293" spans="1:12" ht="12.75">
      <c r="A293" s="17"/>
      <c r="B293" s="18"/>
      <c r="C293" s="18"/>
      <c r="D293" s="18"/>
      <c r="E293" s="18"/>
      <c r="F293" s="18"/>
      <c r="G293" s="18"/>
      <c r="H293" s="18"/>
      <c r="I293" s="18"/>
      <c r="J293" s="18"/>
      <c r="K293" s="14"/>
      <c r="L293" s="1"/>
    </row>
    <row r="294" spans="1:12" ht="12.75">
      <c r="A294" s="17"/>
      <c r="B294" s="18"/>
      <c r="C294" s="18"/>
      <c r="D294" s="18"/>
      <c r="E294" s="18"/>
      <c r="F294" s="18"/>
      <c r="G294" s="18"/>
      <c r="H294" s="18"/>
      <c r="I294" s="18"/>
      <c r="J294" s="18"/>
      <c r="K294" s="14"/>
      <c r="L294" s="1"/>
    </row>
    <row r="295" spans="1:12" ht="12.75">
      <c r="A295" s="17"/>
      <c r="B295" s="18"/>
      <c r="C295" s="18"/>
      <c r="D295" s="18"/>
      <c r="E295" s="18"/>
      <c r="F295" s="18"/>
      <c r="G295" s="18"/>
      <c r="H295" s="18"/>
      <c r="I295" s="18"/>
      <c r="J295" s="18"/>
      <c r="K295" s="14"/>
      <c r="L295" s="1"/>
    </row>
    <row r="296" spans="1:12" ht="12.75">
      <c r="A296" s="17"/>
      <c r="B296" s="18"/>
      <c r="C296" s="18"/>
      <c r="D296" s="18"/>
      <c r="E296" s="18"/>
      <c r="F296" s="18"/>
      <c r="G296" s="18"/>
      <c r="H296" s="18"/>
      <c r="I296" s="18"/>
      <c r="J296" s="18"/>
      <c r="K296" s="14"/>
      <c r="L296" s="1"/>
    </row>
    <row r="297" spans="1:12" ht="12.75">
      <c r="A297" s="17"/>
      <c r="B297" s="18"/>
      <c r="C297" s="18"/>
      <c r="D297" s="18"/>
      <c r="E297" s="18"/>
      <c r="F297" s="18"/>
      <c r="G297" s="18"/>
      <c r="H297" s="18"/>
      <c r="I297" s="18"/>
      <c r="J297" s="18"/>
      <c r="K297" s="14"/>
      <c r="L297" s="1"/>
    </row>
    <row r="298" spans="1:12" ht="12.75">
      <c r="A298" s="17"/>
      <c r="B298" s="18"/>
      <c r="C298" s="18"/>
      <c r="D298" s="18"/>
      <c r="E298" s="18"/>
      <c r="F298" s="18"/>
      <c r="G298" s="18"/>
      <c r="H298" s="18"/>
      <c r="I298" s="18"/>
      <c r="J298" s="18"/>
      <c r="K298" s="14"/>
      <c r="L298" s="1"/>
    </row>
    <row r="299" spans="1:12" ht="12.75">
      <c r="A299" s="17"/>
      <c r="B299" s="18"/>
      <c r="C299" s="18"/>
      <c r="D299" s="18"/>
      <c r="E299" s="18"/>
      <c r="F299" s="18"/>
      <c r="G299" s="18"/>
      <c r="H299" s="18"/>
      <c r="I299" s="18"/>
      <c r="J299" s="18"/>
      <c r="K299" s="14"/>
      <c r="L299" s="1"/>
    </row>
    <row r="300" spans="1:12" ht="12.75">
      <c r="A300" s="17"/>
      <c r="B300" s="18"/>
      <c r="C300" s="18"/>
      <c r="D300" s="18"/>
      <c r="E300" s="18"/>
      <c r="F300" s="18"/>
      <c r="G300" s="18"/>
      <c r="H300" s="18"/>
      <c r="I300" s="18"/>
      <c r="J300" s="18"/>
      <c r="K300" s="14"/>
      <c r="L300" s="1"/>
    </row>
    <row r="301" spans="1:12" ht="12.75">
      <c r="A301" s="17"/>
      <c r="B301" s="18"/>
      <c r="C301" s="18"/>
      <c r="D301" s="18"/>
      <c r="E301" s="18"/>
      <c r="F301" s="18"/>
      <c r="G301" s="18"/>
      <c r="H301" s="18"/>
      <c r="I301" s="18"/>
      <c r="J301" s="18"/>
      <c r="K301" s="14"/>
      <c r="L301" s="1"/>
    </row>
    <row r="302" spans="1:12" ht="12.75">
      <c r="A302" s="17"/>
      <c r="B302" s="18"/>
      <c r="C302" s="18"/>
      <c r="D302" s="18"/>
      <c r="E302" s="18"/>
      <c r="F302" s="18"/>
      <c r="G302" s="18"/>
      <c r="H302" s="18"/>
      <c r="I302" s="18"/>
      <c r="J302" s="18"/>
      <c r="K302" s="14"/>
      <c r="L302" s="1"/>
    </row>
    <row r="304" spans="1:12" ht="12.75">
      <c r="A304" s="13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"/>
    </row>
    <row r="305" spans="1:12" ht="12.75">
      <c r="A305" s="13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"/>
    </row>
    <row r="306" spans="1:12" ht="12.75">
      <c r="A306" s="13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"/>
    </row>
    <row r="307" spans="1:12" ht="12.75">
      <c r="A307" s="13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"/>
    </row>
    <row r="308" spans="1:12" ht="12.75">
      <c r="A308" s="13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"/>
    </row>
    <row r="309" spans="1:12" ht="12.75">
      <c r="A309" s="13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"/>
    </row>
    <row r="310" spans="1:12" ht="12.75">
      <c r="A310" s="13"/>
      <c r="B310" s="14"/>
      <c r="C310" s="14"/>
      <c r="D310" s="13"/>
      <c r="E310" s="13"/>
      <c r="F310" s="13"/>
      <c r="G310" s="13"/>
      <c r="H310" s="14"/>
      <c r="I310" s="14"/>
      <c r="J310" s="14"/>
      <c r="K310" s="14"/>
      <c r="L310" s="1"/>
    </row>
    <row r="311" spans="1:12" ht="12.75">
      <c r="A311" s="13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"/>
    </row>
    <row r="312" spans="1:12" ht="12.75">
      <c r="A312" s="13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"/>
    </row>
    <row r="313" spans="1:12" ht="12.75">
      <c r="A313" s="13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"/>
    </row>
    <row r="314" spans="1:12" ht="12.75">
      <c r="A314" s="13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"/>
    </row>
    <row r="315" spans="1:12" ht="12.75">
      <c r="A315" s="13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"/>
    </row>
    <row r="316" spans="1:12" ht="12.75">
      <c r="A316" s="15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"/>
    </row>
    <row r="317" spans="1:12" ht="12.75">
      <c r="A317" s="13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"/>
    </row>
    <row r="318" spans="1:12" ht="12.75">
      <c r="A318" s="13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"/>
    </row>
    <row r="319" spans="1:12" ht="12.75">
      <c r="A319" s="13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"/>
    </row>
    <row r="320" spans="1:12" ht="12.75">
      <c r="A320" s="13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"/>
    </row>
    <row r="336" spans="1:12" ht="12.75">
      <c r="A336" s="13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"/>
    </row>
    <row r="337" spans="1:12" ht="12.75">
      <c r="A337" s="13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"/>
    </row>
    <row r="338" spans="1:12" ht="12.75">
      <c r="A338" s="13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"/>
    </row>
    <row r="339" spans="1:12" ht="13.5" customHeight="1">
      <c r="A339" s="13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"/>
    </row>
    <row r="340" spans="1:12" ht="12.75">
      <c r="A340" s="13"/>
      <c r="B340" s="14"/>
      <c r="C340" s="13"/>
      <c r="D340" s="13"/>
      <c r="E340" s="13"/>
      <c r="F340" s="13"/>
      <c r="G340" s="13"/>
      <c r="H340" s="13"/>
      <c r="I340" s="13"/>
      <c r="J340" s="14"/>
      <c r="K340" s="14"/>
      <c r="L340" s="1"/>
    </row>
    <row r="341" spans="1:12" ht="12.75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"/>
    </row>
    <row r="342" spans="1:12" ht="12.75">
      <c r="A342" s="13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"/>
    </row>
    <row r="343" spans="1:12" ht="12.75">
      <c r="A343" s="13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"/>
    </row>
    <row r="344" spans="1:12" ht="12.75">
      <c r="A344" s="13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"/>
    </row>
    <row r="345" spans="1:12" ht="12.75">
      <c r="A345" s="13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"/>
    </row>
    <row r="346" spans="1:12" ht="12.75">
      <c r="A346" s="13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"/>
    </row>
    <row r="347" spans="1:12" ht="12.75">
      <c r="A347" s="13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"/>
    </row>
    <row r="348" spans="1:12" ht="12.75">
      <c r="A348" s="13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"/>
    </row>
    <row r="350" spans="1:12" ht="12.75">
      <c r="A350" s="13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"/>
    </row>
    <row r="351" spans="1:12" ht="12.75">
      <c r="A351" s="13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"/>
    </row>
    <row r="352" spans="1:12" ht="12.75">
      <c r="A352" s="13"/>
      <c r="B352" s="16"/>
      <c r="C352" s="14"/>
      <c r="D352" s="14"/>
      <c r="E352" s="14"/>
      <c r="F352" s="14"/>
      <c r="G352" s="14"/>
      <c r="H352" s="14"/>
      <c r="I352" s="14"/>
      <c r="J352" s="14"/>
      <c r="K352" s="14"/>
      <c r="L352" s="1"/>
    </row>
    <row r="353" spans="1:13" ht="12.75">
      <c r="A353" s="1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"/>
      <c r="M353" s="1"/>
    </row>
    <row r="354" spans="1:12" ht="12.75">
      <c r="A354" s="13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"/>
    </row>
    <row r="355" spans="1:12" ht="12.75">
      <c r="A355" s="13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"/>
    </row>
    <row r="356" spans="1:12" ht="12.75">
      <c r="A356" s="13"/>
      <c r="B356" s="14"/>
      <c r="C356" s="14"/>
      <c r="D356" s="14"/>
      <c r="E356" s="14"/>
      <c r="F356" s="14"/>
      <c r="G356" s="14"/>
      <c r="H356" s="14"/>
      <c r="I356" s="14"/>
      <c r="J356" s="13"/>
      <c r="K356" s="14"/>
      <c r="L356" s="1"/>
    </row>
    <row r="357" spans="1:12" ht="12.75">
      <c r="A357" s="13"/>
      <c r="B357" s="13"/>
      <c r="C357" s="13"/>
      <c r="D357" s="13"/>
      <c r="E357" s="13"/>
      <c r="F357" s="13"/>
      <c r="G357" s="13"/>
      <c r="H357" s="14"/>
      <c r="I357" s="14"/>
      <c r="J357" s="14"/>
      <c r="K357" s="13"/>
      <c r="L357" s="1"/>
    </row>
    <row r="358" spans="1:12" ht="12.75">
      <c r="A358" s="13"/>
      <c r="B358" s="14"/>
      <c r="C358" s="14"/>
      <c r="D358" s="14"/>
      <c r="E358" s="14"/>
      <c r="F358" s="14"/>
      <c r="G358" s="14"/>
      <c r="H358" s="14"/>
      <c r="I358" s="14"/>
      <c r="J358" s="14"/>
      <c r="K358" s="13"/>
      <c r="L358" s="1"/>
    </row>
    <row r="359" spans="1:12" ht="12.75">
      <c r="A359" s="13"/>
      <c r="B359" s="14"/>
      <c r="C359" s="14"/>
      <c r="D359" s="14"/>
      <c r="E359" s="14"/>
      <c r="F359" s="14"/>
      <c r="G359" s="14"/>
      <c r="H359" s="14"/>
      <c r="I359" s="14"/>
      <c r="J359" s="14"/>
      <c r="K359" s="13"/>
      <c r="L359" s="1"/>
    </row>
    <row r="360" spans="1:12" ht="12.7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"/>
    </row>
    <row r="361" spans="1:12" ht="12.75">
      <c r="A361" s="13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"/>
    </row>
    <row r="362" spans="1:12" ht="12.75">
      <c r="A362" s="13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"/>
    </row>
    <row r="363" spans="1:12" ht="12.7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"/>
    </row>
    <row r="364" spans="1:12" ht="12.7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"/>
    </row>
    <row r="365" spans="1:12" ht="12.7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"/>
    </row>
    <row r="366" spans="1:12" ht="12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"/>
    </row>
    <row r="367" spans="1:12" ht="12.7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"/>
    </row>
    <row r="368" spans="1:12" ht="12.7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"/>
    </row>
    <row r="369" spans="1:12" ht="12.7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"/>
    </row>
    <row r="373" spans="1:12" ht="12.7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"/>
    </row>
    <row r="374" spans="1:12" ht="12.7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"/>
    </row>
    <row r="375" spans="1:12" ht="12.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"/>
    </row>
    <row r="376" spans="1:12" ht="12.7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"/>
    </row>
    <row r="377" spans="1:12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"/>
    </row>
    <row r="378" spans="1:12" ht="12.7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"/>
    </row>
    <row r="379" spans="1:13" ht="12.7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"/>
      <c r="M379" t="s">
        <v>9</v>
      </c>
    </row>
    <row r="380" spans="1:12" ht="12.7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"/>
    </row>
    <row r="381" spans="1:12" ht="12.7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"/>
    </row>
    <row r="382" spans="1:12" ht="12.7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"/>
    </row>
    <row r="383" spans="1:12" ht="12.7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"/>
    </row>
    <row r="384" spans="1:12" ht="12.7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"/>
    </row>
    <row r="385" spans="1:12" ht="12.7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"/>
    </row>
    <row r="386" spans="1:12" ht="12.7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"/>
    </row>
    <row r="387" spans="1:12" ht="12.7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"/>
    </row>
    <row r="388" spans="1:12" ht="12.7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"/>
    </row>
    <row r="389" spans="1:12" ht="12.7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"/>
    </row>
    <row r="390" spans="1:12" ht="12.7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"/>
    </row>
    <row r="391" spans="1:12" ht="12.7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"/>
    </row>
    <row r="392" spans="1:12" ht="12.75">
      <c r="A392" s="13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"/>
    </row>
    <row r="393" spans="1:13" ht="12.75">
      <c r="A393" s="13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"/>
      <c r="M393" t="s">
        <v>10</v>
      </c>
    </row>
    <row r="395" spans="1:12" ht="12.75">
      <c r="A395" s="13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"/>
    </row>
    <row r="396" spans="1:12" ht="12.75">
      <c r="A396" s="13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"/>
    </row>
    <row r="397" spans="1:12" ht="12.75">
      <c r="A397" s="13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"/>
    </row>
    <row r="398" spans="1:12" ht="12.75">
      <c r="A398" s="13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"/>
    </row>
    <row r="399" spans="1:12" ht="12.75">
      <c r="A399" s="13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"/>
    </row>
    <row r="400" spans="1:11" ht="12.7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</row>
    <row r="401" spans="1:12" ht="12.75">
      <c r="A401" s="13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"/>
    </row>
    <row r="402" spans="1:12" ht="12.75">
      <c r="A402" s="13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"/>
    </row>
    <row r="403" spans="1:12" ht="12.75">
      <c r="A403" s="13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"/>
    </row>
    <row r="404" spans="1:12" ht="12.75">
      <c r="A404" s="13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"/>
    </row>
    <row r="405" spans="1:12" ht="12.75">
      <c r="A405" s="13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"/>
    </row>
    <row r="406" spans="1:12" ht="12.75">
      <c r="A406" s="13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"/>
    </row>
    <row r="407" spans="1:12" ht="12.75">
      <c r="A407" s="1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"/>
    </row>
    <row r="408" spans="1:13" ht="12.75">
      <c r="A408" s="13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"/>
      <c r="M408" s="1"/>
    </row>
    <row r="409" spans="1:12" ht="12.75">
      <c r="A409" s="13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"/>
    </row>
    <row r="410" spans="1:12" ht="12.75">
      <c r="A410" s="13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"/>
    </row>
    <row r="411" spans="1:12" ht="12.75">
      <c r="A411" s="13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"/>
    </row>
    <row r="412" spans="1:12" ht="12.75">
      <c r="A412" s="13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"/>
    </row>
    <row r="413" spans="1:12" ht="12.75">
      <c r="A413" s="13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"/>
    </row>
    <row r="414" spans="1:12" ht="12.75">
      <c r="A414" s="13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"/>
    </row>
    <row r="415" spans="1:12" ht="12.75">
      <c r="A415" s="13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"/>
    </row>
    <row r="416" spans="1:12" ht="12.75">
      <c r="A416" s="13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"/>
    </row>
    <row r="418" spans="1:12" ht="12.75">
      <c r="A418" s="13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"/>
    </row>
    <row r="419" spans="1:12" ht="12.75">
      <c r="A419" s="13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"/>
    </row>
    <row r="420" spans="1:12" ht="12.75">
      <c r="A420" s="13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"/>
    </row>
    <row r="421" spans="1:12" ht="12.75">
      <c r="A421" s="13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"/>
    </row>
    <row r="422" spans="1:12" ht="12.75">
      <c r="A422" s="13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"/>
    </row>
    <row r="423" spans="1:12" ht="12.75">
      <c r="A423" s="13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"/>
    </row>
    <row r="424" spans="1:12" ht="12.75">
      <c r="A424" s="13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"/>
    </row>
    <row r="425" spans="1:12" ht="12.75">
      <c r="A425" s="13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" t="s">
        <v>15</v>
      </c>
    </row>
    <row r="426" spans="1:12" ht="12.75">
      <c r="A426" s="13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"/>
    </row>
    <row r="427" spans="1:12" ht="12.75">
      <c r="A427" s="13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"/>
    </row>
    <row r="428" spans="1:12" ht="12.75">
      <c r="A428" s="13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"/>
    </row>
    <row r="429" spans="1:12" ht="12.75">
      <c r="A429" s="13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"/>
    </row>
    <row r="430" spans="1:12" ht="12.75">
      <c r="A430" s="13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"/>
    </row>
    <row r="431" spans="1:12" ht="12.75">
      <c r="A431" s="13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"/>
    </row>
    <row r="432" spans="1:12" ht="12.75">
      <c r="A432" s="13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"/>
    </row>
    <row r="433" spans="1:12" ht="12.75">
      <c r="A433" s="13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"/>
    </row>
    <row r="434" spans="1:12" ht="12.75">
      <c r="A434" s="1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"/>
    </row>
    <row r="435" spans="1:12" ht="12.75">
      <c r="A435" s="13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"/>
    </row>
    <row r="436" spans="1:12" ht="12.75">
      <c r="A436" s="13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"/>
    </row>
    <row r="437" spans="1:12" ht="12.75">
      <c r="A437" s="13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"/>
    </row>
    <row r="438" spans="1:12" ht="12.75">
      <c r="A438" s="13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"/>
    </row>
    <row r="439" spans="1:12" ht="12.75">
      <c r="A439" s="13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"/>
    </row>
    <row r="440" spans="1:12" ht="12.75">
      <c r="A440" s="13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"/>
    </row>
    <row r="441" spans="1:12" ht="12.75">
      <c r="A441" s="13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"/>
    </row>
    <row r="442" spans="1:12" ht="12.75">
      <c r="A442" s="13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"/>
    </row>
    <row r="443" spans="1:12" ht="12.75">
      <c r="A443" s="13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"/>
    </row>
    <row r="444" spans="1:12" ht="12.75">
      <c r="A444" s="13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"/>
    </row>
    <row r="445" spans="1:12" ht="12.75">
      <c r="A445" s="13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"/>
    </row>
    <row r="446" spans="1:12" ht="12.75">
      <c r="A446" s="13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"/>
    </row>
    <row r="447" spans="1:12" ht="12.75">
      <c r="A447" s="13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"/>
    </row>
    <row r="448" spans="1:12" ht="12.75">
      <c r="A448" s="13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"/>
    </row>
    <row r="449" spans="1:12" ht="12.7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"/>
    </row>
    <row r="450" spans="1:12" ht="12.75">
      <c r="A450" s="13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"/>
    </row>
    <row r="451" spans="1:12" ht="12.75">
      <c r="A451" s="13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"/>
    </row>
    <row r="452" spans="1:12" ht="12.75">
      <c r="A452" s="13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"/>
    </row>
    <row r="453" spans="1:12" ht="12.75">
      <c r="A453" s="13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"/>
    </row>
    <row r="454" spans="1:12" ht="12.75">
      <c r="A454" s="13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"/>
    </row>
    <row r="455" spans="1:12" ht="12.75">
      <c r="A455" s="13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"/>
    </row>
    <row r="456" spans="1:12" ht="12.75">
      <c r="A456" s="13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"/>
    </row>
    <row r="457" spans="1:12" ht="12.75">
      <c r="A457" s="13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"/>
    </row>
    <row r="458" spans="1:12" ht="12.75">
      <c r="A458" s="13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"/>
    </row>
    <row r="459" spans="1:12" ht="12.75">
      <c r="A459" s="13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"/>
    </row>
    <row r="460" spans="1:12" ht="12.75">
      <c r="A460" s="13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"/>
    </row>
    <row r="461" spans="1:12" ht="12.75">
      <c r="A461" s="1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"/>
    </row>
    <row r="462" spans="1:12" ht="12.75">
      <c r="A462" s="13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"/>
    </row>
    <row r="463" spans="1:12" ht="12.75">
      <c r="A463" s="13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"/>
    </row>
    <row r="464" spans="1:12" ht="12.75">
      <c r="A464" s="13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"/>
    </row>
    <row r="465" spans="1:12" ht="12.75">
      <c r="A465" s="13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"/>
    </row>
    <row r="466" spans="1:12" ht="12.75">
      <c r="A466" s="13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"/>
    </row>
    <row r="467" spans="1:12" ht="12.75">
      <c r="A467" s="13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"/>
    </row>
    <row r="468" spans="1:12" ht="12.75">
      <c r="A468" s="13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"/>
    </row>
    <row r="469" spans="1:12" ht="12.75">
      <c r="A469" s="13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"/>
    </row>
    <row r="470" spans="1:12" ht="12.75">
      <c r="A470" s="13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"/>
    </row>
    <row r="471" spans="1:12" ht="12.75">
      <c r="A471" s="13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"/>
    </row>
    <row r="472" spans="1:12" ht="12.75">
      <c r="A472" s="13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"/>
    </row>
    <row r="473" spans="1:12" ht="12.75">
      <c r="A473" s="13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"/>
    </row>
    <row r="474" spans="1:12" ht="12.75">
      <c r="A474" s="13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"/>
    </row>
    <row r="475" spans="1:12" ht="12.75">
      <c r="A475" s="13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"/>
    </row>
    <row r="476" spans="1:12" ht="12.75">
      <c r="A476" s="13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"/>
    </row>
    <row r="477" spans="1:12" ht="12.75">
      <c r="A477" s="13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"/>
    </row>
    <row r="478" spans="1:12" ht="12.75">
      <c r="A478" s="13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"/>
    </row>
    <row r="479" spans="1:12" ht="12.75">
      <c r="A479" s="13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"/>
    </row>
    <row r="480" spans="1:12" ht="12.75">
      <c r="A480" s="13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"/>
    </row>
    <row r="481" spans="1:12" ht="12.75">
      <c r="A481" s="13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"/>
    </row>
    <row r="482" spans="1:12" ht="12.75">
      <c r="A482" s="13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"/>
    </row>
    <row r="483" spans="1:12" ht="12.75">
      <c r="A483" s="13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"/>
    </row>
    <row r="484" spans="1:12" ht="12.75">
      <c r="A484" s="13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"/>
    </row>
    <row r="485" spans="1:12" ht="12.75">
      <c r="A485" s="13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"/>
    </row>
    <row r="486" spans="1:12" ht="12.75">
      <c r="A486" s="13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"/>
    </row>
    <row r="487" spans="1:12" ht="12.75">
      <c r="A487" s="13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"/>
    </row>
    <row r="488" spans="1:12" ht="12.75">
      <c r="A488" s="1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"/>
    </row>
    <row r="489" spans="1:12" ht="12.75">
      <c r="A489" s="13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"/>
    </row>
    <row r="490" spans="1:12" ht="12.75">
      <c r="A490" s="13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"/>
    </row>
    <row r="491" spans="1:12" ht="12.75">
      <c r="A491" s="13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"/>
    </row>
    <row r="492" spans="1:12" ht="12.75">
      <c r="A492" s="13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"/>
    </row>
    <row r="493" spans="1:12" ht="12.75">
      <c r="A493" s="13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"/>
    </row>
    <row r="494" spans="1:12" ht="12.75">
      <c r="A494" s="13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"/>
    </row>
    <row r="495" spans="1:12" ht="12.75">
      <c r="A495" s="13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"/>
    </row>
    <row r="496" spans="1:12" ht="12.75">
      <c r="A496" s="13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"/>
    </row>
    <row r="497" spans="1:12" ht="12.75">
      <c r="A497" s="13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"/>
    </row>
    <row r="498" spans="1:12" ht="12.75">
      <c r="A498" s="13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"/>
    </row>
    <row r="499" spans="1:12" ht="12.75">
      <c r="A499" s="13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"/>
    </row>
    <row r="500" spans="1:12" ht="12.75">
      <c r="A500" s="13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"/>
    </row>
    <row r="501" spans="1:12" ht="12.75">
      <c r="A501" s="13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"/>
    </row>
    <row r="502" spans="1:12" ht="12.75">
      <c r="A502" s="13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"/>
    </row>
    <row r="503" spans="1:12" ht="12.75">
      <c r="A503" s="13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"/>
    </row>
    <row r="504" spans="1:12" ht="12.75">
      <c r="A504" s="13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"/>
    </row>
    <row r="505" spans="1:12" ht="12.75">
      <c r="A505" s="13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"/>
    </row>
    <row r="506" spans="1:12" ht="12.75">
      <c r="A506" s="13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"/>
    </row>
    <row r="507" spans="1:12" ht="12.75">
      <c r="A507" s="13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"/>
    </row>
    <row r="508" spans="1:12" ht="12.75">
      <c r="A508" s="13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"/>
    </row>
    <row r="509" spans="1:12" ht="12.75">
      <c r="A509" s="13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"/>
    </row>
    <row r="510" spans="1:11" ht="12.7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</row>
    <row r="511" spans="1:11" ht="12.7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</row>
    <row r="512" spans="1:11" ht="12.7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</row>
    <row r="514" spans="1:11" ht="12.7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</row>
    <row r="515" spans="1:11" ht="12.7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</row>
    <row r="516" spans="1:11" ht="12.7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</row>
    <row r="517" spans="1:11" ht="12.7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</row>
    <row r="518" spans="1:11" ht="12.7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</row>
    <row r="519" spans="1:11" ht="12.7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</row>
    <row r="520" spans="1:11" ht="12.7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</row>
    <row r="521" spans="1:11" ht="12.7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</row>
    <row r="522" spans="1:11" ht="12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</row>
    <row r="523" spans="1:11" ht="12.7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</row>
    <row r="524" spans="1:11" ht="12.7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</row>
    <row r="525" spans="1:11" ht="12.7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</row>
    <row r="526" spans="1:11" ht="12.7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</row>
    <row r="527" spans="1:11" ht="12.7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</row>
    <row r="528" spans="1:11" ht="12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</row>
    <row r="529" spans="1:11" ht="12.7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</row>
    <row r="530" spans="1:11" ht="12.7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</row>
    <row r="531" spans="1:11" ht="12.7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</row>
    <row r="532" spans="1:11" ht="12.7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</row>
    <row r="533" spans="1:11" ht="12.7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</row>
    <row r="534" spans="1:11" ht="12.7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</row>
    <row r="535" spans="1:11" ht="12.7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</row>
    <row r="536" spans="1:11" ht="12.7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</row>
    <row r="537" spans="1:11" ht="12.7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</row>
    <row r="538" spans="1:11" ht="12.7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</row>
    <row r="539" spans="1:11" ht="12.7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</row>
    <row r="540" spans="1:11" ht="12.7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</row>
    <row r="541" spans="1:11" ht="12.7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</row>
    <row r="542" spans="1:11" ht="12.7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</row>
    <row r="543" spans="1:11" ht="12.7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</row>
    <row r="544" spans="1:11" ht="12.7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</row>
    <row r="545" spans="1:11" ht="12.7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</row>
    <row r="546" spans="1:11" ht="12.7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</row>
    <row r="547" spans="1:11" ht="12.7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</row>
    <row r="548" spans="1:11" ht="12.7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</row>
    <row r="549" spans="1:11" ht="12.7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</row>
    <row r="550" spans="1:11" ht="12.7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</row>
    <row r="551" spans="1:11" ht="12.7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</row>
    <row r="552" spans="1:11" ht="12.7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</row>
    <row r="553" spans="1:11" ht="12.7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</row>
    <row r="554" spans="1:11" ht="12.7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</row>
    <row r="555" spans="1:11" ht="12.7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</row>
    <row r="556" spans="1:11" ht="12.7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</row>
    <row r="557" spans="1:11" ht="12.7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</row>
    <row r="558" spans="1:11" ht="12.7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</row>
    <row r="559" spans="1:11" ht="12.7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</row>
    <row r="560" spans="1:11" ht="12.7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</row>
    <row r="561" spans="1:11" ht="12.7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</row>
    <row r="562" spans="1:11" ht="12.7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</row>
    <row r="563" spans="1:11" ht="12.7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</row>
    <row r="564" spans="1:11" ht="12.7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</row>
    <row r="565" spans="1:11" ht="12.7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</row>
    <row r="566" spans="1:11" ht="12.7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</row>
    <row r="567" spans="1:11" ht="12.7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</row>
    <row r="568" spans="1:11" ht="12.7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</row>
    <row r="569" spans="1:11" ht="12.7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</row>
    <row r="570" spans="1:11" ht="12.7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</row>
    <row r="571" spans="1:11" ht="12.7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</row>
    <row r="572" spans="1:11" ht="12.7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</row>
    <row r="573" spans="1:11" ht="12.7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</row>
    <row r="574" spans="1:11" ht="12.7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</row>
    <row r="575" spans="1:11" ht="12.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</row>
    <row r="576" spans="1:11" ht="12.7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</row>
    <row r="577" spans="1:11" ht="12.7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</row>
    <row r="578" spans="1:11" ht="12.7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</row>
    <row r="579" spans="1:11" ht="12.7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</row>
    <row r="580" spans="1:11" ht="12.7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</row>
    <row r="581" spans="1:11" ht="12.7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</row>
    <row r="582" spans="1:11" ht="12.7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</row>
    <row r="583" spans="1:11" ht="12.7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</row>
    <row r="584" spans="1:11" ht="12.7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</row>
    <row r="585" spans="1:11" ht="12.7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</row>
    <row r="586" spans="1:11" ht="12.7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</row>
    <row r="587" spans="1:11" ht="12.7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</row>
    <row r="588" spans="1:11" ht="12.7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</row>
    <row r="589" spans="1:11" ht="12.7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</row>
    <row r="590" spans="1:11" ht="12.7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</row>
    <row r="591" spans="1:11" ht="12.7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</row>
    <row r="592" spans="1:11" ht="12.7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</row>
    <row r="593" spans="1:11" ht="12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</row>
    <row r="594" spans="1:11" ht="12.7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</row>
  </sheetData>
  <printOptions/>
  <pageMargins left="0.75" right="0.75" top="1" bottom="1" header="0.5" footer="0.5"/>
  <pageSetup horizontalDpi="600" verticalDpi="600" orientation="landscape" paperSiz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Pomorska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.</cp:lastModifiedBy>
  <cp:lastPrinted>2018-12-18T11:15:29Z</cp:lastPrinted>
  <dcterms:created xsi:type="dcterms:W3CDTF">2003-05-12T11:08:33Z</dcterms:created>
  <dcterms:modified xsi:type="dcterms:W3CDTF">2019-02-12T09:51:34Z</dcterms:modified>
  <cp:category/>
  <cp:version/>
  <cp:contentType/>
  <cp:contentStatus/>
</cp:coreProperties>
</file>